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Underwriting and Claims\OPERATIONS\Projects\2022\Claims_Legal_Reimburse\UPDATED VERSION\FINAL\"/>
    </mc:Choice>
  </mc:AlternateContent>
  <workbookProtection workbookAlgorithmName="SHA-512" workbookHashValue="FQQmSXs814rCik9pS7lqx7bK0J6SJQXLwzFAWU2gVmdcsywUTotTfNK+yCL+QSW2db/73SdhmY/NHL0wQfJ26g==" workbookSaltValue="J2Rt3A3u+3pM1xhgus9v8Q==" workbookSpinCount="100000" lockStructure="1"/>
  <bookViews>
    <workbookView xWindow="0" yWindow="0" windowWidth="28800" windowHeight="12300"/>
  </bookViews>
  <sheets>
    <sheet name="Reimbursement_LegalFee_Form" sheetId="1" r:id="rId1"/>
    <sheet name="FA_Only_InvoicePrep" sheetId="3" state="hidden" r:id="rId2"/>
    <sheet name="ExportToAccess" sheetId="4" state="hidden" r:id="rId3"/>
    <sheet name="FA_Only_Key" sheetId="2" state="hidden" r:id="rId4"/>
    <sheet name="Category_I_Schedule" sheetId="5" r:id="rId5"/>
    <sheet name="Category_II_Schedule" sheetId="6" r:id="rId6"/>
    <sheet name="Version_Control" sheetId="7" state="hidden" r:id="rId7"/>
  </sheets>
  <definedNames>
    <definedName name="CheckListNum">Reimbursement_LegalFee_Form!#REF!</definedName>
    <definedName name="CheckListNumNo">Reimbursement_LegalFee_Form!$S$1</definedName>
    <definedName name="Entity">FA_Only_Key!$V$1:$X$12</definedName>
    <definedName name="ErrorNum">Reimbursement_LegalFee_Form!$Q$1</definedName>
    <definedName name="GL_Account">FA_Only_Key!$R$1:$T$171</definedName>
    <definedName name="Key_Prov">FA_Only_Key!$G$2:$G$10</definedName>
    <definedName name="List_Cat_I">FA_Only_Key!$A$2:$A$17</definedName>
    <definedName name="List_Cat_II">FA_Only_Key!$B$2:$B$19</definedName>
    <definedName name="List_ClaimCat">FA_Only_Key!$D$2:$D$2</definedName>
    <definedName name="List_ClaimCat_ONAccBen">FA_Only_Key!$E$2</definedName>
    <definedName name="List_CoNum_CoOp">FA_Only_Key!$L$2</definedName>
    <definedName name="List_CoNum_Nordic">FA_Only_Key!$M$2:$M$7</definedName>
    <definedName name="List_CoNum_Novex">FA_Only_Key!$O$2</definedName>
    <definedName name="List_CoNum_RSA">FA_Only_Key!$N$2:$N$3</definedName>
    <definedName name="List_CoNum_Unifund">FA_Only_Key!$P$2</definedName>
    <definedName name="List_CovBI">Reimbursement_LegalFee_Form!$T$15</definedName>
    <definedName name="List_CovBIAB">Reimbursement_LegalFee_Form!$Q$15:$R$15</definedName>
    <definedName name="List_SC">FA_Only_Key!$J$2:$J$6</definedName>
    <definedName name="MissingEntryNum">Reimbursement_LegalFee_Form!$O$1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8" i="2" l="1"/>
  <c r="G12" i="1" l="1"/>
  <c r="S1" i="1"/>
  <c r="AC3" i="2" s="1"/>
  <c r="D8" i="1"/>
  <c r="O15" i="1" l="1"/>
  <c r="O14" i="1"/>
  <c r="D13" i="1" l="1"/>
  <c r="D6" i="1"/>
  <c r="E117" i="1" l="1"/>
  <c r="E118" i="1" l="1"/>
  <c r="E119" i="1" s="1"/>
  <c r="D16" i="1"/>
  <c r="M7" i="3" l="1"/>
  <c r="N7" i="3"/>
  <c r="O7" i="3"/>
  <c r="G6" i="3"/>
  <c r="B6" i="3"/>
  <c r="Y4" i="3"/>
  <c r="O9" i="1" l="1"/>
  <c r="K6" i="2"/>
  <c r="K5" i="2"/>
  <c r="K4" i="2"/>
  <c r="K3" i="2"/>
  <c r="O16" i="1"/>
  <c r="O21" i="1"/>
  <c r="H28" i="1"/>
  <c r="H65" i="1"/>
  <c r="H95" i="1"/>
  <c r="H68" i="1"/>
  <c r="H94" i="1"/>
  <c r="H70" i="1"/>
  <c r="H53" i="1"/>
  <c r="H75" i="1"/>
  <c r="H72" i="1"/>
  <c r="H29" i="1"/>
  <c r="H115" i="1"/>
  <c r="H50" i="1"/>
  <c r="H56" i="1"/>
  <c r="H38" i="1"/>
  <c r="H76" i="1"/>
  <c r="H116" i="1"/>
  <c r="H47" i="1"/>
  <c r="H30" i="1"/>
  <c r="H104" i="1"/>
  <c r="H67" i="1"/>
  <c r="H82" i="1"/>
  <c r="H37" i="1"/>
  <c r="H44" i="1"/>
  <c r="H48" i="1"/>
  <c r="H32" i="1"/>
  <c r="H24" i="1"/>
  <c r="H71" i="1"/>
  <c r="H42" i="1"/>
  <c r="H81" i="1"/>
  <c r="H41" i="1"/>
  <c r="H106" i="1"/>
  <c r="H60" i="1"/>
  <c r="H105" i="1"/>
  <c r="H22" i="1"/>
  <c r="H64" i="1"/>
  <c r="H21" i="1"/>
  <c r="H93" i="1"/>
  <c r="H52" i="1"/>
  <c r="H89" i="1"/>
  <c r="H45" i="1"/>
  <c r="H39" i="1"/>
  <c r="H114" i="1"/>
  <c r="H97" i="1"/>
  <c r="H90" i="1"/>
  <c r="H34" i="1"/>
  <c r="H55" i="1"/>
  <c r="H84" i="1"/>
  <c r="H107" i="1"/>
  <c r="H102" i="1"/>
  <c r="H108" i="1"/>
  <c r="H61" i="1"/>
  <c r="H86" i="1"/>
  <c r="H43" i="1"/>
  <c r="H98" i="1"/>
  <c r="H92" i="1"/>
  <c r="H62" i="1"/>
  <c r="H23" i="1"/>
  <c r="H88" i="1"/>
  <c r="H83" i="1"/>
  <c r="H79" i="1"/>
  <c r="H100" i="1"/>
  <c r="H31" i="1"/>
  <c r="H110" i="1"/>
  <c r="H54" i="1"/>
  <c r="H87" i="1"/>
  <c r="H111" i="1"/>
  <c r="H101" i="1"/>
  <c r="H109" i="1"/>
  <c r="H112" i="1"/>
  <c r="H25" i="1"/>
  <c r="H73" i="1"/>
  <c r="H57" i="1"/>
  <c r="H58" i="1"/>
  <c r="H99" i="1"/>
  <c r="H26" i="1"/>
  <c r="H35" i="1"/>
  <c r="H33" i="1"/>
  <c r="H77" i="1"/>
  <c r="H74" i="1"/>
  <c r="H91" i="1"/>
  <c r="H59" i="1"/>
  <c r="H78" i="1"/>
  <c r="H80" i="1"/>
  <c r="H49" i="1"/>
  <c r="H103" i="1"/>
  <c r="H51" i="1"/>
  <c r="H85" i="1"/>
  <c r="H66" i="1"/>
  <c r="H46" i="1"/>
  <c r="H113" i="1"/>
  <c r="H63" i="1"/>
  <c r="H69" i="1"/>
  <c r="H96" i="1"/>
  <c r="H40" i="1"/>
  <c r="H36" i="1"/>
  <c r="H27" i="1"/>
  <c r="D15" i="1" l="1"/>
  <c r="D14" i="1"/>
  <c r="D12" i="1"/>
  <c r="D11" i="1"/>
  <c r="D10" i="1"/>
  <c r="D9" i="1"/>
  <c r="D7" i="1"/>
  <c r="O1" i="1" l="1"/>
  <c r="Q4" i="1"/>
  <c r="Q6" i="1"/>
  <c r="Q2" i="1"/>
  <c r="Q3" i="1"/>
  <c r="Q5" i="1"/>
  <c r="E121" i="1"/>
  <c r="AA3" i="2" l="1"/>
  <c r="Q1" i="1"/>
  <c r="AA5" i="2" s="1"/>
  <c r="F13" i="1" s="1"/>
  <c r="E123" i="1"/>
  <c r="R6" i="3" s="1"/>
  <c r="AB3" i="2" l="1"/>
  <c r="L6" i="3"/>
  <c r="H123" i="1"/>
</calcChain>
</file>

<file path=xl/sharedStrings.xml><?xml version="1.0" encoding="utf-8"?>
<sst xmlns="http://schemas.openxmlformats.org/spreadsheetml/2006/main" count="750" uniqueCount="486">
  <si>
    <t>Policy #</t>
  </si>
  <si>
    <t>Type of Service</t>
  </si>
  <si>
    <t>Newfoundland</t>
  </si>
  <si>
    <t>Accounting Services</t>
  </si>
  <si>
    <t>Actuarial Services</t>
  </si>
  <si>
    <t>Architectural Services</t>
  </si>
  <si>
    <t>Autopsy Reports</t>
  </si>
  <si>
    <t>Notarial Services</t>
  </si>
  <si>
    <t>Amount Including Taxes ($)</t>
  </si>
  <si>
    <t>Coroners' Court Transcripts and Reports</t>
  </si>
  <si>
    <t>Subtotal Legal Defence Fees</t>
  </si>
  <si>
    <t>Subtotal Net Legal Defence Fees</t>
  </si>
  <si>
    <t>Subtotal Fees (excludes Legal Defence)</t>
  </si>
  <si>
    <t>Date of Loss</t>
  </si>
  <si>
    <t>Underwriting Province</t>
  </si>
  <si>
    <t>Company name</t>
  </si>
  <si>
    <t>Company claim #</t>
  </si>
  <si>
    <t>Date of form submission</t>
  </si>
  <si>
    <t>Supplementary submission</t>
  </si>
  <si>
    <t>SECTION 1 Input Basic Information:</t>
  </si>
  <si>
    <t xml:space="preserve">Notes: </t>
  </si>
  <si>
    <t>Company #</t>
  </si>
  <si>
    <t>Province</t>
  </si>
  <si>
    <t>Alberta</t>
  </si>
  <si>
    <t>New Brunswick</t>
  </si>
  <si>
    <t>Nova Scotia</t>
  </si>
  <si>
    <t>Ontario</t>
  </si>
  <si>
    <t>Yukon</t>
  </si>
  <si>
    <t>Nunavut</t>
  </si>
  <si>
    <t>Northwest Territories</t>
  </si>
  <si>
    <t>Prince Edward Island</t>
  </si>
  <si>
    <t>I</t>
  </si>
  <si>
    <t>II</t>
  </si>
  <si>
    <t>AB</t>
  </si>
  <si>
    <t>Service Carriers</t>
  </si>
  <si>
    <t>Nordic</t>
  </si>
  <si>
    <t>Co-operators</t>
  </si>
  <si>
    <t>RSA</t>
  </si>
  <si>
    <t>NB</t>
  </si>
  <si>
    <t>ON</t>
  </si>
  <si>
    <t>NS</t>
  </si>
  <si>
    <t>Novex</t>
  </si>
  <si>
    <t>Unifund</t>
  </si>
  <si>
    <t>PEI</t>
  </si>
  <si>
    <t>Claim Category Type</t>
  </si>
  <si>
    <t>Claim Category Type (for ON Acc Ben Only)</t>
  </si>
  <si>
    <t>Deductible Applicable for Category I only</t>
  </si>
  <si>
    <t>Vendor Name</t>
  </si>
  <si>
    <t>Invoice Number</t>
  </si>
  <si>
    <t>Co-op Co #</t>
  </si>
  <si>
    <t>Nordic Co#</t>
  </si>
  <si>
    <t>RSA Co#</t>
  </si>
  <si>
    <t>Novex Co#</t>
  </si>
  <si>
    <t>Unifund Co#</t>
  </si>
  <si>
    <t>CoOp</t>
  </si>
  <si>
    <t>ShortName for Defined Range</t>
  </si>
  <si>
    <t>Payee/Vendor</t>
  </si>
  <si>
    <t>Payment Details</t>
  </si>
  <si>
    <t>Facility Association</t>
  </si>
  <si>
    <t>INVOICE(S) FOR APPROVAL</t>
  </si>
  <si>
    <t>Date Submitted:</t>
  </si>
  <si>
    <t>Item No.</t>
  </si>
  <si>
    <t>Vendor Invoice No.</t>
  </si>
  <si>
    <t>Standard/Assigned</t>
  </si>
  <si>
    <t>Entity</t>
  </si>
  <si>
    <t>GL Description</t>
  </si>
  <si>
    <t>GL Account</t>
  </si>
  <si>
    <t>Requested Amount for Payment</t>
  </si>
  <si>
    <t>a/c #</t>
  </si>
  <si>
    <t>Prov</t>
  </si>
  <si>
    <t>Dept</t>
  </si>
  <si>
    <t>Assigned</t>
  </si>
  <si>
    <t>000</t>
  </si>
  <si>
    <t>n/a</t>
  </si>
  <si>
    <t>FARM</t>
  </si>
  <si>
    <t>Prov Short</t>
  </si>
  <si>
    <t>NL</t>
  </si>
  <si>
    <t>NWT</t>
  </si>
  <si>
    <t>NU</t>
  </si>
  <si>
    <t>YU</t>
  </si>
  <si>
    <t>Additional Comments</t>
  </si>
  <si>
    <t>Submitted by</t>
  </si>
  <si>
    <t>Submit Date</t>
  </si>
  <si>
    <t>Reviewed by</t>
  </si>
  <si>
    <t>Review Date</t>
  </si>
  <si>
    <t>Company number drop down list:</t>
  </si>
  <si>
    <t># days b/t date of submit and file closure:</t>
  </si>
  <si>
    <t>Claim category type drop down list:</t>
  </si>
  <si>
    <t>Type of service drop down list:</t>
  </si>
  <si>
    <t>Claim type</t>
  </si>
  <si>
    <t>Claim category type</t>
  </si>
  <si>
    <t>Message warning
(populates when detected)</t>
  </si>
  <si>
    <t>Message warning</t>
  </si>
  <si>
    <t>Field Name</t>
  </si>
  <si>
    <t>Input/Select</t>
  </si>
  <si>
    <t xml:space="preserve">FA Only
Section A
</t>
  </si>
  <si>
    <t>Review Support</t>
  </si>
  <si>
    <t>Reference Form Support</t>
  </si>
  <si>
    <t>FA Only
Section B</t>
  </si>
  <si>
    <t>Account Description</t>
  </si>
  <si>
    <t>Account Number</t>
  </si>
  <si>
    <t>Province Code</t>
  </si>
  <si>
    <t>Accumulated Amortization - Leases</t>
  </si>
  <si>
    <t>2203</t>
  </si>
  <si>
    <t>Accumulated Depreciation - Hardware</t>
  </si>
  <si>
    <t>2201</t>
  </si>
  <si>
    <t>Accumulated Depreciation - Software</t>
  </si>
  <si>
    <t>2202</t>
  </si>
  <si>
    <t>Actuarial Pricing - EY</t>
  </si>
  <si>
    <t>5194</t>
  </si>
  <si>
    <t>Actuarial Pricing - EY, AB</t>
  </si>
  <si>
    <t>150</t>
  </si>
  <si>
    <t>Actuarial Pricing - EY, NB</t>
  </si>
  <si>
    <t>375</t>
  </si>
  <si>
    <t>Actuarial Pricing - EY, NL</t>
  </si>
  <si>
    <t>075</t>
  </si>
  <si>
    <t>Actuarial Pricing - EY, NS</t>
  </si>
  <si>
    <t>450</t>
  </si>
  <si>
    <t>Actuarial Pricing - EY, NU</t>
  </si>
  <si>
    <t>200</t>
  </si>
  <si>
    <t>Actuarial Pricing - EY, NT</t>
  </si>
  <si>
    <t>900</t>
  </si>
  <si>
    <t>Actuarial Pricing - EY, ON</t>
  </si>
  <si>
    <t>600</t>
  </si>
  <si>
    <t>Actuarial Pricing - EY, PE</t>
  </si>
  <si>
    <t>525</t>
  </si>
  <si>
    <t>Actuarial Pricing - EY, YT</t>
  </si>
  <si>
    <t>825</t>
  </si>
  <si>
    <t>Actuary Trending - EY</t>
  </si>
  <si>
    <t>5188</t>
  </si>
  <si>
    <t>Actuary Trending - EY, AB</t>
  </si>
  <si>
    <t>Actuary Trending - EY, NB</t>
  </si>
  <si>
    <t>Actuary Trending - EY, NL</t>
  </si>
  <si>
    <t>Actuary Trending - EY, NS</t>
  </si>
  <si>
    <t>Actuary Trending - EY, NU</t>
  </si>
  <si>
    <t>Actuary Trending - EY, NT</t>
  </si>
  <si>
    <t>Actuary Trending - EY, ON</t>
  </si>
  <si>
    <t>Actuary Trending - EY, PE</t>
  </si>
  <si>
    <t>Actuary Trending - EY, YT</t>
  </si>
  <si>
    <t>Actuary Valuation - EY</t>
  </si>
  <si>
    <t>5193</t>
  </si>
  <si>
    <t>Actuary Valuation - EY, AB</t>
  </si>
  <si>
    <t>Actuary Valuation - EY, NB</t>
  </si>
  <si>
    <t>Actuary Valuation - EY, NL</t>
  </si>
  <si>
    <t>Actuary Valuation - EY, NS</t>
  </si>
  <si>
    <t>Actuary Valuation - EY, NU</t>
  </si>
  <si>
    <t>Actuary Valuation - EY, NT</t>
  </si>
  <si>
    <t>Actuary Valuation - EY, ON</t>
  </si>
  <si>
    <t>Actuary Valuation - EY, PE</t>
  </si>
  <si>
    <t>Actuary Valuation - EY, YT</t>
  </si>
  <si>
    <t>Adjusting Expenses - Claims, NB</t>
  </si>
  <si>
    <t>5065</t>
  </si>
  <si>
    <t>Adjusting Expenses - Claims, NL</t>
  </si>
  <si>
    <t>Adjusting Expenses - Claims, NS</t>
  </si>
  <si>
    <t>Adjusting Expenses - Claims, PE</t>
  </si>
  <si>
    <t>BMO Credit Card Payable</t>
  </si>
  <si>
    <t>2156</t>
  </si>
  <si>
    <t>Computers - Hardware</t>
  </si>
  <si>
    <t>1201</t>
  </si>
  <si>
    <t>Computers - Software</t>
  </si>
  <si>
    <t>1202</t>
  </si>
  <si>
    <t>Consulting - Baron Ins Services</t>
  </si>
  <si>
    <t>5267</t>
  </si>
  <si>
    <t>Consulting - D&amp;T</t>
  </si>
  <si>
    <t>5262</t>
  </si>
  <si>
    <t>Consulting - EY - YT</t>
  </si>
  <si>
    <t>5260</t>
  </si>
  <si>
    <t>Consulting - IBC Corp Secretarial</t>
  </si>
  <si>
    <t>5264</t>
  </si>
  <si>
    <t>Consulting - IBC HR Services</t>
  </si>
  <si>
    <t>5263</t>
  </si>
  <si>
    <t>Consulting - Mercer</t>
  </si>
  <si>
    <t>5266</t>
  </si>
  <si>
    <t>Consulting - Other</t>
  </si>
  <si>
    <t>5268</t>
  </si>
  <si>
    <t>Contract - Underwriting</t>
  </si>
  <si>
    <t>5101</t>
  </si>
  <si>
    <t>Contract Employees</t>
  </si>
  <si>
    <t>5118</t>
  </si>
  <si>
    <t>Contracts - Claims</t>
  </si>
  <si>
    <t>5111</t>
  </si>
  <si>
    <t>Contracts - Internal Audit &amp; ERM</t>
  </si>
  <si>
    <t>5117</t>
  </si>
  <si>
    <t>Contracts - Finance &amp; Accounting</t>
  </si>
  <si>
    <t>5112</t>
  </si>
  <si>
    <t>Corporate &amp; Professional Memberships</t>
  </si>
  <si>
    <t>5242</t>
  </si>
  <si>
    <t>Corporate Sponsorship &amp; Donations</t>
  </si>
  <si>
    <t>5243</t>
  </si>
  <si>
    <t>Courier</t>
  </si>
  <si>
    <t>5175</t>
  </si>
  <si>
    <t>Custodial Fees</t>
  </si>
  <si>
    <t>4180</t>
  </si>
  <si>
    <t>Cyber Risk Insurance</t>
  </si>
  <si>
    <t>5132</t>
  </si>
  <si>
    <t>D&amp;T CSAE 3416 Audit</t>
  </si>
  <si>
    <t>5191</t>
  </si>
  <si>
    <t>Data Processing - IBC</t>
  </si>
  <si>
    <t>5150</t>
  </si>
  <si>
    <t>DB Pension Plan Shortfall Funding</t>
  </si>
  <si>
    <t>5107</t>
  </si>
  <si>
    <t>Depreciation - Hardware</t>
  </si>
  <si>
    <t>5301</t>
  </si>
  <si>
    <t>Depreciation - Software</t>
  </si>
  <si>
    <t>5302</t>
  </si>
  <si>
    <t>Directors &amp; Officers Insurance</t>
  </si>
  <si>
    <t>5131</t>
  </si>
  <si>
    <t>Directors Education &amp; Training</t>
  </si>
  <si>
    <t>5134</t>
  </si>
  <si>
    <t>Disaster Recovery - Actual Disaster Recovery</t>
  </si>
  <si>
    <t>5163</t>
  </si>
  <si>
    <t>Disaster Recovery - Testing &amp; Preparation</t>
  </si>
  <si>
    <t>5162</t>
  </si>
  <si>
    <t>Education &amp; Training Seminar</t>
  </si>
  <si>
    <t>5108</t>
  </si>
  <si>
    <t>Employee Acquisition Cost</t>
  </si>
  <si>
    <t>5110</t>
  </si>
  <si>
    <t>Employee Benefits - Company Pension</t>
  </si>
  <si>
    <t>5106</t>
  </si>
  <si>
    <t>Employee Benefits - Statutory Deductions</t>
  </si>
  <si>
    <t>5109</t>
  </si>
  <si>
    <t>Employee Benefits (excluding company pension)</t>
  </si>
  <si>
    <t>5105</t>
  </si>
  <si>
    <t>External Audit - Financial Statements</t>
  </si>
  <si>
    <t>5190</t>
  </si>
  <si>
    <t>GST/HST</t>
  </si>
  <si>
    <t>1182</t>
  </si>
  <si>
    <t>Independent Directors Fees (Mtg &amp; Stipend)</t>
  </si>
  <si>
    <t>5104</t>
  </si>
  <si>
    <t>Inter Company FARM</t>
  </si>
  <si>
    <t>Inter Company RSP ON</t>
  </si>
  <si>
    <t>Inter Company RSP ABG</t>
  </si>
  <si>
    <t>Inter Company RSP ABN</t>
  </si>
  <si>
    <t>1193</t>
  </si>
  <si>
    <t>Inter Company RSP NB</t>
  </si>
  <si>
    <t>Inter Company RSP NS</t>
  </si>
  <si>
    <t>Inter Company RSP NL</t>
  </si>
  <si>
    <t>500</t>
  </si>
  <si>
    <t>Inter Company UAFNB</t>
  </si>
  <si>
    <t>Inter Company UAFNL</t>
  </si>
  <si>
    <t>Inter Company UAFNS</t>
  </si>
  <si>
    <t>Inter Company UAFPE</t>
  </si>
  <si>
    <t>Inter Company FARM to RSP ON</t>
  </si>
  <si>
    <t>Inter Company FARM to RSP ABG</t>
  </si>
  <si>
    <t>Inter Company FARM to RSP ABN</t>
  </si>
  <si>
    <t>Inter Company FARM to RSP NB</t>
  </si>
  <si>
    <t>Inter Company FARM to RSP NS</t>
  </si>
  <si>
    <t>Inter Company FARM to RSP NL</t>
  </si>
  <si>
    <t>Inter Company FARM to UAF NB</t>
  </si>
  <si>
    <t>Inter Company FARM to UAF NL</t>
  </si>
  <si>
    <t>Inter Company FARM to UAF NS</t>
  </si>
  <si>
    <t>Inter Company FARM to UAF PE</t>
  </si>
  <si>
    <t>Investment Service Fee</t>
  </si>
  <si>
    <t>4175</t>
  </si>
  <si>
    <t>Lease Expense</t>
  </si>
  <si>
    <t>5303</t>
  </si>
  <si>
    <t>Leases</t>
  </si>
  <si>
    <t>1203</t>
  </si>
  <si>
    <t>Leases Payable</t>
  </si>
  <si>
    <t>2204</t>
  </si>
  <si>
    <t>Legal - Compliance</t>
  </si>
  <si>
    <t>5200</t>
  </si>
  <si>
    <t>Legal Expenses - Claims, NB</t>
  </si>
  <si>
    <t>5070</t>
  </si>
  <si>
    <t>Legal Expenses - Claims, NL</t>
  </si>
  <si>
    <t>Legal Expenses - Claims, NS</t>
  </si>
  <si>
    <t>Legal Expenses - Claims, PE</t>
  </si>
  <si>
    <t>Legal Fee Reimbursement - Cat I, AB</t>
  </si>
  <si>
    <t>5226</t>
  </si>
  <si>
    <t>Legal Fee Reimbursement - Cat I, NB</t>
  </si>
  <si>
    <t>Legal Fee Reimbursement - Cat I, NL</t>
  </si>
  <si>
    <t>Legal Fee Reimbursement - Cat I, NS</t>
  </si>
  <si>
    <t>Legal Fee Reimbursement - Cat I, NU</t>
  </si>
  <si>
    <t>Legal Fee Reimbursement - Cat I, NT</t>
  </si>
  <si>
    <t>Legal Fee Reimbursement - Cat I, ON</t>
  </si>
  <si>
    <t>Legal Fee Reimbursement - Cat I, PE</t>
  </si>
  <si>
    <t>Legal Fee Reimbursement - Cat I, YT</t>
  </si>
  <si>
    <t>Legal Fee Reimbursement - Cat II, ON</t>
  </si>
  <si>
    <t>5228</t>
  </si>
  <si>
    <t>Meeting/Travel - Actuarial</t>
  </si>
  <si>
    <t>5141</t>
  </si>
  <si>
    <t>Meeting/Travel - Audit &amp; Compliance</t>
  </si>
  <si>
    <t>5142</t>
  </si>
  <si>
    <t>Meeting/Travel - Board &amp; AGM</t>
  </si>
  <si>
    <t>5135</t>
  </si>
  <si>
    <t>Meeting/Travel - Committees</t>
  </si>
  <si>
    <t>5145</t>
  </si>
  <si>
    <t>Meeting/Travel - Finance &amp; Accounting</t>
  </si>
  <si>
    <t>5140</t>
  </si>
  <si>
    <t>Meeting/Travel - President's Office</t>
  </si>
  <si>
    <t>5136</t>
  </si>
  <si>
    <t>Meeting/Travel - UIP &amp; Member Services</t>
  </si>
  <si>
    <t>5146</t>
  </si>
  <si>
    <t xml:space="preserve">Meeting/Travel - Underwriting &amp; Claims </t>
  </si>
  <si>
    <t>5139</t>
  </si>
  <si>
    <t>Miscellaneous</t>
  </si>
  <si>
    <t>5240</t>
  </si>
  <si>
    <t>Moving Costs</t>
  </si>
  <si>
    <t>5127</t>
  </si>
  <si>
    <t>Moving Expense - Payroll</t>
  </si>
  <si>
    <t>5103</t>
  </si>
  <si>
    <t>Office Renovation/Fixture</t>
  </si>
  <si>
    <t>5125</t>
  </si>
  <si>
    <t>Office Supplies</t>
  </si>
  <si>
    <t>5180</t>
  </si>
  <si>
    <t>Operating Cost - IBC</t>
  </si>
  <si>
    <t>5120</t>
  </si>
  <si>
    <t>Outside Storage</t>
  </si>
  <si>
    <t>5237</t>
  </si>
  <si>
    <t>Outsourced Audit - Claims</t>
  </si>
  <si>
    <t>5114</t>
  </si>
  <si>
    <t>Outsourced Audit - Underwriting</t>
  </si>
  <si>
    <t>5113</t>
  </si>
  <si>
    <t>Paid Losses - Claims, NB</t>
  </si>
  <si>
    <t>5060</t>
  </si>
  <si>
    <t>Paid Losses - Claims, NL</t>
  </si>
  <si>
    <t>Paid Losses - Claims, NS</t>
  </si>
  <si>
    <t>Paid Losses - Claims, PE</t>
  </si>
  <si>
    <t>Pension - Employee Contribution</t>
  </si>
  <si>
    <t>2150</t>
  </si>
  <si>
    <t>Phone</t>
  </si>
  <si>
    <t>5205</t>
  </si>
  <si>
    <t>Postage</t>
  </si>
  <si>
    <t>5170</t>
  </si>
  <si>
    <t xml:space="preserve">Pricing Fee - KPMG - AB </t>
  </si>
  <si>
    <t>5198</t>
  </si>
  <si>
    <t>Pricing Fee - KPMG - NB</t>
  </si>
  <si>
    <t>Pricing Fee - KPMG - NL</t>
  </si>
  <si>
    <t>Pricing Fee - KPMG - NS</t>
  </si>
  <si>
    <t>Pricing Fee - KPMG - NU</t>
  </si>
  <si>
    <t>Pricing Fee - KPMG - NT</t>
  </si>
  <si>
    <t xml:space="preserve">Pricing Fee - KPMG - ON </t>
  </si>
  <si>
    <t>Pricing Fee - KPMG - PE</t>
  </si>
  <si>
    <t>Pricing Fee - KPMG - YT</t>
  </si>
  <si>
    <t>Printing</t>
  </si>
  <si>
    <t>5185</t>
  </si>
  <si>
    <t>Property &amp; Business Interruption Insurance</t>
  </si>
  <si>
    <t>5130</t>
  </si>
  <si>
    <t>Purchase Cost - Hardware</t>
  </si>
  <si>
    <t>5155</t>
  </si>
  <si>
    <t>Purchase Cost - Software (1 time purchase only)</t>
  </si>
  <si>
    <t>5148</t>
  </si>
  <si>
    <t>Qtrly Claims Service Fee</t>
  </si>
  <si>
    <t>5224</t>
  </si>
  <si>
    <t>Rate Filing Cost - FA Incurred</t>
  </si>
  <si>
    <t>5189</t>
  </si>
  <si>
    <t>Regulatory Cost</t>
  </si>
  <si>
    <t>5199</t>
  </si>
  <si>
    <t>Rent - IBC</t>
  </si>
  <si>
    <t>5115</t>
  </si>
  <si>
    <t>Rental of Equipment</t>
  </si>
  <si>
    <t>5165</t>
  </si>
  <si>
    <t>RunOff 900 - SC Trans Ex-SC</t>
  </si>
  <si>
    <t>3100</t>
  </si>
  <si>
    <t>RunOff 901 - SC Trans Ex-SC</t>
  </si>
  <si>
    <t>RunOff 904 - SC Trans Ex-SC</t>
  </si>
  <si>
    <t>RunOff 913 - SC Trans Ex-SC</t>
  </si>
  <si>
    <t>Salaries (excluding Independent Directors Fees)</t>
  </si>
  <si>
    <t>5100</t>
  </si>
  <si>
    <t>Service &amp; Maintenance Cost</t>
  </si>
  <si>
    <t>5160</t>
  </si>
  <si>
    <t>Shared Services - IBC</t>
  </si>
  <si>
    <t>5128</t>
  </si>
  <si>
    <t>Special Projects</t>
  </si>
  <si>
    <t>5153</t>
  </si>
  <si>
    <t>Subscriptions and Periodicals</t>
  </si>
  <si>
    <t>5241</t>
  </si>
  <si>
    <t>Systems MTCE - IBC</t>
  </si>
  <si>
    <t>5157</t>
  </si>
  <si>
    <t>Systems MTCE - Acumatica</t>
  </si>
  <si>
    <t>5158</t>
  </si>
  <si>
    <t>Systems MTCE - Software License Renewal Fee</t>
  </si>
  <si>
    <t>5159</t>
  </si>
  <si>
    <t>United Way Contribution-Payroll Deduction</t>
  </si>
  <si>
    <t>2152</t>
  </si>
  <si>
    <t>IT Modernization</t>
  </si>
  <si>
    <t>6101</t>
  </si>
  <si>
    <t>Entity Name</t>
  </si>
  <si>
    <t>Entity Code</t>
  </si>
  <si>
    <t>FACO</t>
  </si>
  <si>
    <t>N</t>
  </si>
  <si>
    <t>UAF NB</t>
  </si>
  <si>
    <t>UAF NL</t>
  </si>
  <si>
    <t>UAF NS</t>
  </si>
  <si>
    <t>UAF PE</t>
  </si>
  <si>
    <t>RSP ON</t>
  </si>
  <si>
    <t>RSP ABG</t>
  </si>
  <si>
    <t>RSP ABN</t>
  </si>
  <si>
    <t>RSP NB</t>
  </si>
  <si>
    <t>RSP NS</t>
  </si>
  <si>
    <t>A</t>
  </si>
  <si>
    <t>Legal Fee Reimbursement</t>
  </si>
  <si>
    <t>Formula, may update as required.</t>
  </si>
  <si>
    <t>Note:</t>
  </si>
  <si>
    <t>[1]</t>
  </si>
  <si>
    <r>
      <rPr>
        <b/>
        <sz val="10"/>
        <color theme="1"/>
        <rFont val="Calibri"/>
        <family val="2"/>
        <scheme val="minor"/>
      </rPr>
      <t>2-day turnaround:</t>
    </r>
    <r>
      <rPr>
        <sz val="10"/>
        <color theme="1"/>
        <rFont val="Calibri"/>
        <family val="2"/>
        <scheme val="minor"/>
      </rPr>
      <t xml:space="preserve"> For Accounts Payable to be able to start working on your request as soon as it is received, it is important that your request is clear and has all the necessary information. If your request is unclear, contains a question, or requires additional revisions, it may take more time depending on volume of requests in queue to process. Request for urgent payment must be received before 10:00 a.m. Thank you.</t>
    </r>
  </si>
  <si>
    <t>Input required (where shaded)</t>
  </si>
  <si>
    <r>
      <t xml:space="preserve">Urgent Payment Request Date </t>
    </r>
    <r>
      <rPr>
        <b/>
        <vertAlign val="superscript"/>
        <sz val="10"/>
        <color theme="0"/>
        <rFont val="Calibri"/>
        <family val="2"/>
        <scheme val="minor"/>
      </rPr>
      <t xml:space="preserve">[1]  </t>
    </r>
    <r>
      <rPr>
        <b/>
        <sz val="10"/>
        <color theme="0"/>
        <rFont val="Calibri"/>
        <family val="2"/>
        <scheme val="minor"/>
      </rPr>
      <t xml:space="preserve">                             </t>
    </r>
  </si>
  <si>
    <t>Accident Reconstruction Investigation (including Engineering and Biomechanical Reports)</t>
  </si>
  <si>
    <t>Collection Fees To Reclaim Payments</t>
  </si>
  <si>
    <t>Court Stenographers' Transcript Fees</t>
  </si>
  <si>
    <t>Extended Police Reports and Officer Notes</t>
  </si>
  <si>
    <t>Legal Defence Fees</t>
  </si>
  <si>
    <t>Investigation Services (does not include third party adjuster investigation fees)</t>
  </si>
  <si>
    <t>Medical Reports (Tort Defence Medical and Assessment Reports)</t>
  </si>
  <si>
    <t>Private Mediation and Arbitration (includes Mediator Fees and Defence Fees)</t>
  </si>
  <si>
    <t xml:space="preserve">Surveillance </t>
  </si>
  <si>
    <t>Translation for Legal Proceedings and Tort Defence Medical Examinations</t>
  </si>
  <si>
    <t>Medical Reports (SABS Insurer’s Examination)</t>
  </si>
  <si>
    <t>Private Mediation and Arbitration (Including Mediator Fees, LAT filing fees and Defence Fees)</t>
  </si>
  <si>
    <t>Subrogation Expenses</t>
  </si>
  <si>
    <t>Structured Settlement Fees when the reversionary clause is to FA for at least the next ten years</t>
  </si>
  <si>
    <t>Translation for Legal Proceedings and Insurer Initiated Medical Examinations</t>
  </si>
  <si>
    <t>Version number</t>
  </si>
  <si>
    <t>Original</t>
  </si>
  <si>
    <t xml:space="preserve">Updated category I and II expenses per guide released May 1, 2023.  Added tab Category_I_Schedule and Category_II_Schedule per the May 1, 2023 guides. 
Updated title date. 
 Added version control tab </t>
  </si>
  <si>
    <t>Updates</t>
  </si>
  <si>
    <t xml:space="preserve">Updated by </t>
  </si>
  <si>
    <t>Eileen Morgan</t>
  </si>
  <si>
    <t>Lindsay Colautti</t>
  </si>
  <si>
    <t>Date</t>
  </si>
  <si>
    <t>Peer Review</t>
  </si>
  <si>
    <t>Claims Team</t>
  </si>
  <si>
    <r>
      <t xml:space="preserve">Corrected list of services for Category I and II look up formula (correcting from version 1.1).  
</t>
    </r>
    <r>
      <rPr>
        <b/>
        <sz val="11"/>
        <color rgb="FFFF0000"/>
        <rFont val="Calibri"/>
        <family val="2"/>
        <scheme val="minor"/>
      </rPr>
      <t xml:space="preserve">Correction from 1.0 - </t>
    </r>
    <r>
      <rPr>
        <sz val="11"/>
        <color rgb="FFFF0000"/>
        <rFont val="Calibri"/>
        <family val="2"/>
        <scheme val="minor"/>
      </rPr>
      <t xml:space="preserve">Corrected formula to only show Category II for Ontario AB only as well as revised error message to appear when category II is selected for another provience or when category II is selected on Ontatrio PD or BI.  
</t>
    </r>
  </si>
  <si>
    <t xml:space="preserve">Corrected formula for Subtotal Net Legal Defence Fees cell D47 was not calculating correctly.  Would not calaculate AB claims under the $10,000 threshold.  </t>
  </si>
  <si>
    <t>Updated email address on bottom of "Reimbursement_LegalFee_Form" from "Claims@facilityasscoation.com" to "claimsinvoice@facilityassociation.com".</t>
  </si>
  <si>
    <t>Links removed from Form</t>
  </si>
  <si>
    <t>Not Currently In Use, for future enhancements</t>
  </si>
  <si>
    <t>Need GL account reference from Finance</t>
  </si>
  <si>
    <t>V1.7</t>
  </si>
  <si>
    <t>If amount does not match invoice
provide explanation</t>
  </si>
  <si>
    <t>SECTION 3 Check all steps are complete before submitting form:</t>
  </si>
  <si>
    <t>No</t>
  </si>
  <si>
    <t>Select 'Yes' for steps complete:</t>
  </si>
  <si>
    <t>Errors</t>
  </si>
  <si>
    <t>Missing Entry</t>
  </si>
  <si>
    <t>Category II is only applicable to Ontario Accident Benefits</t>
  </si>
  <si>
    <t>Type of Service mismatch w/ Claim Category</t>
  </si>
  <si>
    <t>CheckList</t>
  </si>
  <si>
    <t xml:space="preserve">[1] Completed forms may be submitted to claimsinvoice@facilityassociation.com </t>
  </si>
  <si>
    <t xml:space="preserve">[2] For any questions or concerns completing this form (e.g. drop down value needs update), contact claimsinvoice@facilityassociation.com </t>
  </si>
  <si>
    <t>Added check for date of form submission is within 365d of file closure date</t>
  </si>
  <si>
    <t>Added new section 3, a quick check to highlight issues to user and a check list to confirm all steps are completed</t>
  </si>
  <si>
    <t>Increased number of entry rows</t>
  </si>
  <si>
    <t>Changed propmt to user for data entry format, previously in message, updated to data validation (msg shows when cell is clicked)</t>
  </si>
  <si>
    <t>Net Total FA Estimated Legal and Professional Fees Reimbursement</t>
  </si>
  <si>
    <t>BI</t>
  </si>
  <si>
    <t>Category II (Acc Benefit Ontario Only)</t>
  </si>
  <si>
    <t>Category I (BI Only)</t>
  </si>
  <si>
    <t>Need to update above for any changes in error messages</t>
  </si>
  <si>
    <t xml:space="preserve">Show AB or BI for ON, xON BI only option </t>
  </si>
  <si>
    <t>Removed non value added fields (meet large loss criteria, subro, indementy or not)</t>
  </si>
  <si>
    <t>Updated claim type validation list (excl ON -&gt; BI only, Ontario BI or AB)</t>
  </si>
  <si>
    <t>Key for List_CovBIAB</t>
  </si>
  <si>
    <t>List_CovBI</t>
  </si>
  <si>
    <t>SECTION 2 List itemized request for reimbursement:</t>
  </si>
  <si>
    <t>365 day deadline for request has passed</t>
  </si>
  <si>
    <t>a. Organize supporting documentation in the same order as amounts listed below</t>
  </si>
  <si>
    <t xml:space="preserve">b. Highlight requested dollar amounts on each supporting documentation </t>
  </si>
  <si>
    <t xml:space="preserve">c. Ensure correct “Type of service” is selected and corresponds to supporting documentation </t>
  </si>
  <si>
    <t>3. Prepare Request for Reimbursement Form into a single PDF file</t>
  </si>
  <si>
    <t>1. All entries are complete and message warnings are clear</t>
  </si>
  <si>
    <t>Tracy Morgan</t>
  </si>
  <si>
    <t>Date of entire file closure</t>
  </si>
  <si>
    <t>Errors:</t>
  </si>
  <si>
    <t>General Warning Message</t>
  </si>
  <si>
    <t># for each</t>
  </si>
  <si>
    <t>Key Indiciator Y=1, N=0</t>
  </si>
  <si>
    <t>Message</t>
  </si>
  <si>
    <t>101</t>
  </si>
  <si>
    <t>100</t>
  </si>
  <si>
    <t>010</t>
  </si>
  <si>
    <t>001</t>
  </si>
  <si>
    <t>111</t>
  </si>
  <si>
    <t>110</t>
  </si>
  <si>
    <t>011</t>
  </si>
  <si>
    <t>Possible Combination</t>
  </si>
  <si>
    <t>Check for missing entries, errors, and incomplete steps above</t>
  </si>
  <si>
    <t>Check for missing entries</t>
  </si>
  <si>
    <t>Check for errors</t>
  </si>
  <si>
    <t>Check for missing entries and errors</t>
  </si>
  <si>
    <t>Check for errors and incomplete steps above</t>
  </si>
  <si>
    <t>Check all steps above are complete and indicated by selecting "Yes"</t>
  </si>
  <si>
    <t>Check for missing entries and incomplete steps above</t>
  </si>
  <si>
    <t>2. Prepare supporting documentation into a single PDF file:</t>
  </si>
  <si>
    <r>
      <t xml:space="preserve">Request for Reimbursement of Legal and Professional Fees 
</t>
    </r>
    <r>
      <rPr>
        <b/>
        <sz val="13"/>
        <color theme="0"/>
        <rFont val="Calibri"/>
        <family val="2"/>
        <scheme val="minor"/>
      </rPr>
      <t>(effective September 3,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</si>
</sst>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quot;$&quot;#,##0.00"/>
    <numFmt numFmtId="165" formatCode="[$-F800]dddd\,\ mmmm\ dd\,\ yyyy"/>
    <numFmt numFmtId="166" formatCode="yyyy\-mm\-dd;@"/>
    <numFmt numFmtId="167" formatCode="0.0"/>
  </numFmts>
  <fonts count="32"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b/>
      <sz val="16"/>
      <color theme="0"/>
      <name val="Calibri"/>
      <family val="2"/>
      <scheme val="minor"/>
    </font>
    <font>
      <sz val="11"/>
      <color theme="5" tint="-0.249977111117893"/>
      <name val="Calibri"/>
      <family val="2"/>
      <scheme val="minor"/>
    </font>
    <font>
      <b/>
      <sz val="11"/>
      <name val="Calibri"/>
      <family val="2"/>
      <scheme val="minor"/>
    </font>
    <font>
      <b/>
      <sz val="13"/>
      <color theme="0"/>
      <name val="Calibri"/>
      <family val="2"/>
      <scheme val="minor"/>
    </font>
    <font>
      <sz val="11"/>
      <name val="Calibri"/>
      <family val="2"/>
      <scheme val="minor"/>
    </font>
    <font>
      <sz val="10"/>
      <name val="Arial"/>
      <family val="2"/>
    </font>
    <font>
      <sz val="10"/>
      <name val="Calibri"/>
      <family val="2"/>
      <scheme val="minor"/>
    </font>
    <font>
      <sz val="10"/>
      <color theme="8"/>
      <name val="Calibri"/>
      <family val="2"/>
      <scheme val="minor"/>
    </font>
    <font>
      <b/>
      <sz val="13"/>
      <color theme="3"/>
      <name val="Calibri"/>
      <family val="2"/>
      <scheme val="minor"/>
    </font>
    <font>
      <b/>
      <sz val="12"/>
      <color theme="0"/>
      <name val="Calibri"/>
      <family val="2"/>
      <scheme val="minor"/>
    </font>
    <font>
      <b/>
      <u/>
      <sz val="13"/>
      <color theme="1"/>
      <name val="Calibri"/>
      <family val="2"/>
      <scheme val="minor"/>
    </font>
    <font>
      <b/>
      <sz val="10"/>
      <name val="Calibri"/>
      <family val="2"/>
      <scheme val="minor"/>
    </font>
    <font>
      <sz val="10"/>
      <color theme="4"/>
      <name val="Calibri"/>
      <family val="2"/>
      <scheme val="minor"/>
    </font>
    <font>
      <sz val="12"/>
      <name val="Calibri"/>
      <family val="2"/>
      <scheme val="minor"/>
    </font>
    <font>
      <sz val="10"/>
      <color rgb="FFFF0000"/>
      <name val="Calibri"/>
      <family val="2"/>
      <scheme val="minor"/>
    </font>
    <font>
      <sz val="10"/>
      <color theme="1"/>
      <name val="Calibri"/>
      <family val="2"/>
      <scheme val="minor"/>
    </font>
    <font>
      <sz val="10"/>
      <color theme="5" tint="-0.249977111117893"/>
      <name val="Calibri"/>
      <family val="2"/>
      <scheme val="minor"/>
    </font>
    <font>
      <b/>
      <sz val="10"/>
      <color theme="1"/>
      <name val="Calibri"/>
      <family val="2"/>
      <scheme val="minor"/>
    </font>
    <font>
      <b/>
      <u/>
      <sz val="10"/>
      <name val="Calibri"/>
      <family val="2"/>
      <scheme val="minor"/>
    </font>
    <font>
      <b/>
      <sz val="10"/>
      <color theme="0"/>
      <name val="Calibri"/>
      <family val="2"/>
      <scheme val="minor"/>
    </font>
    <font>
      <b/>
      <vertAlign val="superscript"/>
      <sz val="10"/>
      <color theme="0"/>
      <name val="Calibri"/>
      <family val="2"/>
      <scheme val="minor"/>
    </font>
    <font>
      <sz val="10"/>
      <color theme="0"/>
      <name val="Calibri"/>
      <family val="2"/>
      <scheme val="minor"/>
    </font>
    <font>
      <b/>
      <sz val="11"/>
      <color rgb="FFFF0000"/>
      <name val="Calibri"/>
      <family val="2"/>
      <scheme val="minor"/>
    </font>
    <font>
      <sz val="11"/>
      <color theme="0"/>
      <name val="Calibri"/>
      <family val="2"/>
      <scheme val="minor"/>
    </font>
    <font>
      <sz val="11"/>
      <color rgb="FFC00000"/>
      <name val="Calibri"/>
      <family val="2"/>
      <scheme val="minor"/>
    </font>
    <font>
      <b/>
      <sz val="11"/>
      <color rgb="FFC00000"/>
      <name val="Calibri"/>
      <family val="2"/>
      <scheme val="minor"/>
    </font>
  </fonts>
  <fills count="14">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rgb="FF0A2D1F"/>
        <bgColor indexed="64"/>
      </patternFill>
    </fill>
    <fill>
      <patternFill patternType="solid">
        <fgColor rgb="FFF0F4EF"/>
        <bgColor indexed="64"/>
      </patternFill>
    </fill>
    <fill>
      <patternFill patternType="darkUp"/>
    </fill>
    <fill>
      <patternFill patternType="solid">
        <fgColor rgb="FFFFFF00"/>
        <bgColor indexed="64"/>
      </patternFill>
    </fill>
    <fill>
      <patternFill patternType="gray0625">
        <bgColor theme="0" tint="-4.9989318521683403E-2"/>
      </patternFill>
    </fill>
    <fill>
      <patternFill patternType="gray0625">
        <bgColor theme="0" tint="-0.14999847407452621"/>
      </patternFill>
    </fill>
    <fill>
      <patternFill patternType="gray0625"/>
    </fill>
  </fills>
  <borders count="42">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theme="0"/>
      </top>
      <bottom style="thin">
        <color theme="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top style="thin">
        <color indexed="64"/>
      </top>
      <bottom/>
      <diagonal/>
    </border>
    <border>
      <left/>
      <right/>
      <top/>
      <bottom style="double">
        <color indexed="64"/>
      </bottom>
      <diagonal/>
    </border>
    <border>
      <left/>
      <right/>
      <top/>
      <bottom style="thick">
        <color theme="4" tint="0.499984740745262"/>
      </bottom>
      <diagonal/>
    </border>
    <border>
      <left style="thin">
        <color indexed="64"/>
      </left>
      <right style="thin">
        <color indexed="64"/>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style="thin">
        <color indexed="64"/>
      </right>
      <top/>
      <bottom style="thin">
        <color theme="0"/>
      </bottom>
      <diagonal/>
    </border>
    <border>
      <left/>
      <right/>
      <top style="thin">
        <color indexed="64"/>
      </top>
      <bottom style="thin">
        <color rgb="FFF0F4EF"/>
      </bottom>
      <diagonal/>
    </border>
    <border>
      <left/>
      <right style="thin">
        <color indexed="64"/>
      </right>
      <top style="thin">
        <color indexed="64"/>
      </top>
      <bottom style="thin">
        <color rgb="FFF0F4EF"/>
      </bottom>
      <diagonal/>
    </border>
    <border>
      <left/>
      <right/>
      <top style="thin">
        <color rgb="FFF0F4EF"/>
      </top>
      <bottom/>
      <diagonal/>
    </border>
    <border>
      <left/>
      <right style="thin">
        <color indexed="64"/>
      </right>
      <top style="thin">
        <color rgb="FFF0F4EF"/>
      </top>
      <bottom/>
      <diagonal/>
    </border>
    <border>
      <left/>
      <right/>
      <top/>
      <bottom style="thin">
        <color rgb="FFF0F4EF"/>
      </bottom>
      <diagonal/>
    </border>
    <border>
      <left/>
      <right style="thin">
        <color indexed="64"/>
      </right>
      <top/>
      <bottom style="thin">
        <color rgb="FFF0F4EF"/>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right style="thin">
        <color indexed="64"/>
      </right>
      <top style="thin">
        <color indexed="64"/>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style="thin">
        <color indexed="64"/>
      </bottom>
      <diagonal/>
    </border>
  </borders>
  <cellStyleXfs count="5">
    <xf numFmtId="0" fontId="0" fillId="0" borderId="0"/>
    <xf numFmtId="9" fontId="5" fillId="0" borderId="0" applyFont="0" applyFill="0" applyBorder="0" applyAlignment="0" applyProtection="0"/>
    <xf numFmtId="43" fontId="1" fillId="0" borderId="0" applyFont="0" applyFill="0" applyBorder="0" applyAlignment="0" applyProtection="0"/>
    <xf numFmtId="0" fontId="11" fillId="0" borderId="0"/>
    <xf numFmtId="0" fontId="14" fillId="0" borderId="25" applyNumberFormat="0" applyFill="0" applyAlignment="0" applyProtection="0"/>
  </cellStyleXfs>
  <cellXfs count="204">
    <xf numFmtId="0" fontId="0" fillId="0" borderId="0" xfId="0"/>
    <xf numFmtId="0" fontId="0" fillId="0" borderId="1" xfId="0" applyBorder="1"/>
    <xf numFmtId="0" fontId="4" fillId="0" borderId="0" xfId="0" applyFont="1" applyAlignment="1">
      <alignment horizontal="left" indent="1"/>
    </xf>
    <xf numFmtId="0" fontId="4" fillId="0" borderId="0" xfId="0" applyFont="1" applyAlignment="1">
      <alignment horizontal="centerContinuous"/>
    </xf>
    <xf numFmtId="0" fontId="2" fillId="2" borderId="0" xfId="0" applyFont="1" applyFill="1" applyAlignment="1">
      <alignment horizontal="centerContinuous" vertical="center"/>
    </xf>
    <xf numFmtId="0" fontId="3" fillId="0" borderId="0" xfId="0" applyFont="1"/>
    <xf numFmtId="0" fontId="8" fillId="0" borderId="1" xfId="0" applyFont="1" applyBorder="1"/>
    <xf numFmtId="0" fontId="6" fillId="2" borderId="0" xfId="0" applyFont="1" applyFill="1" applyAlignment="1">
      <alignment horizontal="centerContinuous" vertical="center" wrapText="1"/>
    </xf>
    <xf numFmtId="0" fontId="0" fillId="0" borderId="0" xfId="0" applyAlignment="1">
      <alignment horizontal="center"/>
    </xf>
    <xf numFmtId="3" fontId="0" fillId="0" borderId="0" xfId="0" applyNumberFormat="1"/>
    <xf numFmtId="0" fontId="0" fillId="2" borderId="0" xfId="0" applyFill="1" applyAlignment="1">
      <alignment horizontal="centerContinuous"/>
    </xf>
    <xf numFmtId="0" fontId="8" fillId="0" borderId="0" xfId="0" applyFont="1"/>
    <xf numFmtId="0" fontId="10" fillId="0" borderId="0" xfId="0" applyFont="1"/>
    <xf numFmtId="0" fontId="12" fillId="5" borderId="7" xfId="0" applyFont="1" applyFill="1" applyBorder="1" applyAlignment="1" applyProtection="1">
      <alignment horizontal="center" vertical="top" wrapText="1"/>
    </xf>
    <xf numFmtId="0" fontId="13" fillId="5" borderId="7" xfId="0" applyFont="1" applyFill="1" applyBorder="1" applyAlignment="1" applyProtection="1">
      <alignment horizontal="center" vertical="top" wrapText="1"/>
    </xf>
    <xf numFmtId="0" fontId="0" fillId="0" borderId="0" xfId="0" applyAlignment="1">
      <alignment horizontal="left"/>
    </xf>
    <xf numFmtId="0" fontId="0" fillId="6" borderId="0" xfId="0" applyFill="1"/>
    <xf numFmtId="0" fontId="2" fillId="6" borderId="0" xfId="0" applyFont="1" applyFill="1" applyAlignment="1">
      <alignment vertical="top" wrapText="1"/>
    </xf>
    <xf numFmtId="0" fontId="4" fillId="0" borderId="0" xfId="0" applyFont="1"/>
    <xf numFmtId="0" fontId="4" fillId="0" borderId="0" xfId="0" applyFont="1" applyAlignment="1">
      <alignment horizontal="center"/>
    </xf>
    <xf numFmtId="0" fontId="0" fillId="0" borderId="0" xfId="0" applyFill="1"/>
    <xf numFmtId="0" fontId="0" fillId="0" borderId="0" xfId="0" applyFill="1" applyAlignment="1">
      <alignment horizontal="center"/>
    </xf>
    <xf numFmtId="0" fontId="2" fillId="7" borderId="8" xfId="0" applyFont="1" applyFill="1" applyBorder="1"/>
    <xf numFmtId="0" fontId="2" fillId="7" borderId="20" xfId="0" applyFont="1" applyFill="1" applyBorder="1"/>
    <xf numFmtId="0" fontId="2" fillId="7" borderId="3" xfId="0" applyFont="1" applyFill="1" applyBorder="1"/>
    <xf numFmtId="0" fontId="2" fillId="7" borderId="7" xfId="0" applyFont="1" applyFill="1" applyBorder="1" applyAlignment="1">
      <alignment horizontal="right" wrapText="1"/>
    </xf>
    <xf numFmtId="0" fontId="2" fillId="7" borderId="3" xfId="0" applyFont="1" applyFill="1" applyBorder="1" applyAlignment="1">
      <alignment horizontal="center" wrapText="1"/>
    </xf>
    <xf numFmtId="14" fontId="0" fillId="8" borderId="12" xfId="1" applyNumberFormat="1" applyFont="1" applyFill="1" applyBorder="1" applyAlignment="1" applyProtection="1">
      <alignment horizontal="center" vertical="center" wrapText="1"/>
      <protection locked="0"/>
    </xf>
    <xf numFmtId="1" fontId="0" fillId="8" borderId="12" xfId="1" applyNumberFormat="1" applyFont="1" applyFill="1" applyBorder="1" applyAlignment="1" applyProtection="1">
      <alignment horizontal="center" vertical="center" wrapText="1"/>
      <protection locked="0"/>
    </xf>
    <xf numFmtId="1" fontId="1" fillId="8" borderId="26" xfId="1" applyNumberFormat="1" applyFont="1" applyFill="1" applyBorder="1" applyAlignment="1" applyProtection="1">
      <alignment horizontal="center" vertical="center" wrapText="1"/>
      <protection locked="0"/>
    </xf>
    <xf numFmtId="0" fontId="15" fillId="7" borderId="19" xfId="4" applyFont="1" applyFill="1" applyBorder="1" applyAlignment="1">
      <alignment vertical="top"/>
    </xf>
    <xf numFmtId="0" fontId="15" fillId="7" borderId="14" xfId="4" applyFont="1" applyFill="1" applyBorder="1" applyAlignment="1">
      <alignment vertical="top"/>
    </xf>
    <xf numFmtId="0" fontId="0" fillId="0" borderId="0" xfId="0" applyBorder="1"/>
    <xf numFmtId="0" fontId="2" fillId="7" borderId="3" xfId="0" applyFont="1" applyFill="1" applyBorder="1" applyAlignment="1">
      <alignment horizontal="center"/>
    </xf>
    <xf numFmtId="0" fontId="2" fillId="7" borderId="7" xfId="0" applyFont="1" applyFill="1" applyBorder="1" applyAlignment="1">
      <alignment horizontal="center"/>
    </xf>
    <xf numFmtId="14" fontId="0" fillId="8" borderId="27" xfId="1" applyNumberFormat="1" applyFont="1" applyFill="1" applyBorder="1" applyAlignment="1" applyProtection="1">
      <alignment horizontal="center" vertical="center" wrapText="1"/>
      <protection locked="0"/>
    </xf>
    <xf numFmtId="0" fontId="16" fillId="0" borderId="0" xfId="0" applyFont="1"/>
    <xf numFmtId="0" fontId="16" fillId="0" borderId="0" xfId="0" applyFont="1" applyAlignment="1">
      <alignment horizontal="left"/>
    </xf>
    <xf numFmtId="0" fontId="2" fillId="6" borderId="0" xfId="0" applyFont="1" applyFill="1"/>
    <xf numFmtId="0" fontId="7" fillId="0" borderId="4" xfId="0" applyFont="1" applyBorder="1" applyAlignment="1" applyProtection="1">
      <alignment horizontal="left" indent="1"/>
      <protection hidden="1"/>
    </xf>
    <xf numFmtId="0" fontId="7" fillId="0" borderId="5" xfId="0" applyFont="1" applyBorder="1" applyAlignment="1" applyProtection="1">
      <alignment horizontal="left" indent="1"/>
      <protection hidden="1"/>
    </xf>
    <xf numFmtId="0" fontId="7" fillId="3" borderId="5" xfId="0" applyFont="1" applyFill="1" applyBorder="1" applyAlignment="1" applyProtection="1">
      <alignment horizontal="left" vertical="center" wrapText="1" indent="1"/>
      <protection hidden="1"/>
    </xf>
    <xf numFmtId="164" fontId="1" fillId="4" borderId="13" xfId="0" applyNumberFormat="1" applyFont="1" applyFill="1" applyBorder="1" applyAlignment="1" applyProtection="1">
      <alignment vertical="top"/>
      <protection hidden="1"/>
    </xf>
    <xf numFmtId="164" fontId="1" fillId="4" borderId="19" xfId="0" applyNumberFormat="1" applyFont="1" applyFill="1" applyBorder="1" applyAlignment="1" applyProtection="1">
      <alignment horizontal="right" vertical="top"/>
      <protection hidden="1"/>
    </xf>
    <xf numFmtId="164" fontId="1" fillId="4" borderId="19" xfId="0" applyNumberFormat="1" applyFont="1" applyFill="1" applyBorder="1" applyAlignment="1" applyProtection="1">
      <alignment vertical="top"/>
      <protection hidden="1"/>
    </xf>
    <xf numFmtId="164" fontId="1" fillId="4" borderId="15" xfId="0" applyNumberFormat="1" applyFont="1" applyFill="1" applyBorder="1" applyAlignment="1" applyProtection="1">
      <alignment vertical="top"/>
      <protection hidden="1"/>
    </xf>
    <xf numFmtId="164" fontId="1" fillId="3" borderId="14" xfId="0" applyNumberFormat="1" applyFont="1" applyFill="1" applyBorder="1" applyAlignment="1" applyProtection="1">
      <alignment vertical="center"/>
      <protection hidden="1"/>
    </xf>
    <xf numFmtId="0" fontId="1" fillId="4" borderId="10" xfId="0" applyFont="1" applyFill="1" applyBorder="1" applyAlignment="1" applyProtection="1">
      <alignment vertical="top"/>
    </xf>
    <xf numFmtId="0" fontId="1" fillId="4" borderId="23" xfId="0" applyFont="1" applyFill="1" applyBorder="1" applyAlignment="1" applyProtection="1">
      <alignment vertical="top"/>
    </xf>
    <xf numFmtId="0" fontId="0" fillId="4" borderId="2" xfId="0" applyFont="1" applyFill="1" applyBorder="1" applyAlignment="1" applyProtection="1">
      <alignment horizontal="right" vertical="top"/>
    </xf>
    <xf numFmtId="0" fontId="1" fillId="4" borderId="18" xfId="0" applyFont="1" applyFill="1" applyBorder="1" applyAlignment="1" applyProtection="1">
      <alignment vertical="top"/>
    </xf>
    <xf numFmtId="0" fontId="1" fillId="4" borderId="0" xfId="0" applyFont="1" applyFill="1" applyBorder="1" applyAlignment="1" applyProtection="1">
      <alignment vertical="top"/>
    </xf>
    <xf numFmtId="0" fontId="0" fillId="4" borderId="4" xfId="0" applyFont="1" applyFill="1" applyBorder="1" applyAlignment="1" applyProtection="1">
      <alignment horizontal="right" vertical="top"/>
    </xf>
    <xf numFmtId="0" fontId="4" fillId="4" borderId="4" xfId="0" applyFont="1" applyFill="1" applyBorder="1" applyAlignment="1" applyProtection="1">
      <alignment horizontal="right" vertical="top"/>
    </xf>
    <xf numFmtId="0" fontId="1" fillId="4" borderId="16" xfId="0" applyFont="1" applyFill="1" applyBorder="1" applyAlignment="1" applyProtection="1">
      <alignment vertical="top"/>
    </xf>
    <xf numFmtId="0" fontId="1" fillId="4" borderId="24" xfId="0" applyFont="1" applyFill="1" applyBorder="1" applyAlignment="1" applyProtection="1">
      <alignment vertical="top"/>
    </xf>
    <xf numFmtId="0" fontId="4" fillId="4" borderId="17" xfId="0" applyFont="1" applyFill="1" applyBorder="1" applyAlignment="1" applyProtection="1">
      <alignment horizontal="right" vertical="top"/>
    </xf>
    <xf numFmtId="0" fontId="1" fillId="3" borderId="11" xfId="0" applyFont="1" applyFill="1" applyBorder="1" applyAlignment="1" applyProtection="1">
      <alignment vertical="center"/>
    </xf>
    <xf numFmtId="0" fontId="1" fillId="3" borderId="1" xfId="0" applyFont="1" applyFill="1" applyBorder="1" applyAlignment="1" applyProtection="1">
      <alignment vertical="center"/>
    </xf>
    <xf numFmtId="0" fontId="4" fillId="3" borderId="5" xfId="0" applyFont="1" applyFill="1" applyBorder="1" applyAlignment="1" applyProtection="1">
      <alignment horizontal="right" vertical="center"/>
    </xf>
    <xf numFmtId="0" fontId="0" fillId="8" borderId="12" xfId="1" applyNumberFormat="1" applyFont="1" applyFill="1" applyBorder="1" applyAlignment="1" applyProtection="1">
      <alignment horizontal="center" vertical="center" wrapText="1"/>
      <protection locked="0"/>
    </xf>
    <xf numFmtId="0" fontId="4" fillId="2" borderId="0" xfId="0" applyFont="1" applyFill="1"/>
    <xf numFmtId="0" fontId="0" fillId="2" borderId="0" xfId="0" applyFill="1"/>
    <xf numFmtId="0" fontId="17" fillId="0" borderId="0" xfId="0" applyFont="1" applyAlignment="1">
      <alignment vertical="top"/>
    </xf>
    <xf numFmtId="0" fontId="17" fillId="0" borderId="0" xfId="0" applyFont="1" applyAlignment="1">
      <alignment horizontal="center" wrapText="1"/>
    </xf>
    <xf numFmtId="0" fontId="17" fillId="0" borderId="0" xfId="0" applyFont="1" applyAlignment="1">
      <alignment horizontal="center"/>
    </xf>
    <xf numFmtId="43" fontId="17" fillId="0" borderId="0" xfId="2" applyFont="1" applyAlignment="1">
      <alignment horizontal="center"/>
    </xf>
    <xf numFmtId="0" fontId="17" fillId="0" borderId="0" xfId="0" applyFont="1"/>
    <xf numFmtId="0" fontId="17" fillId="0" borderId="0" xfId="0" applyFont="1" applyAlignment="1">
      <alignment wrapText="1"/>
    </xf>
    <xf numFmtId="0" fontId="17" fillId="0" borderId="0" xfId="0" applyFont="1" applyBorder="1" applyAlignment="1">
      <alignment wrapText="1"/>
    </xf>
    <xf numFmtId="0" fontId="17" fillId="0" borderId="0" xfId="0" applyFont="1" applyBorder="1" applyAlignment="1">
      <alignment horizontal="center"/>
    </xf>
    <xf numFmtId="0" fontId="17" fillId="0" borderId="0" xfId="0" applyFont="1" applyBorder="1"/>
    <xf numFmtId="0" fontId="12" fillId="0" borderId="0" xfId="0" applyFont="1" applyAlignment="1">
      <alignment horizontal="center"/>
    </xf>
    <xf numFmtId="0" fontId="12" fillId="0" borderId="0" xfId="0" applyFont="1"/>
    <xf numFmtId="0" fontId="12" fillId="0" borderId="0" xfId="0" applyFont="1" applyFill="1" applyAlignment="1">
      <alignment horizontal="center"/>
    </xf>
    <xf numFmtId="0" fontId="12" fillId="0" borderId="0" xfId="0" applyFont="1" applyAlignment="1">
      <alignment wrapText="1"/>
    </xf>
    <xf numFmtId="0" fontId="12" fillId="0" borderId="0" xfId="0" applyFont="1" applyBorder="1" applyAlignment="1">
      <alignment wrapText="1"/>
    </xf>
    <xf numFmtId="0" fontId="12" fillId="0" borderId="0" xfId="0" applyFont="1" applyBorder="1" applyAlignment="1">
      <alignment horizontal="center"/>
    </xf>
    <xf numFmtId="0" fontId="12" fillId="0" borderId="0" xfId="0" applyFont="1" applyBorder="1"/>
    <xf numFmtId="0" fontId="13" fillId="0" borderId="7" xfId="0" applyFont="1" applyBorder="1" applyAlignment="1">
      <alignment horizontal="center" vertical="top" wrapText="1"/>
    </xf>
    <xf numFmtId="0" fontId="13" fillId="0" borderId="7" xfId="0" applyFont="1" applyBorder="1" applyAlignment="1">
      <alignment horizontal="center" vertical="top"/>
    </xf>
    <xf numFmtId="0" fontId="13" fillId="0" borderId="7" xfId="0" quotePrefix="1" applyFont="1" applyBorder="1" applyAlignment="1">
      <alignment horizontal="center" vertical="top"/>
    </xf>
    <xf numFmtId="0" fontId="12" fillId="0" borderId="7" xfId="0" quotePrefix="1" applyFont="1" applyBorder="1" applyAlignment="1">
      <alignment horizontal="left" vertical="top" wrapText="1"/>
    </xf>
    <xf numFmtId="1" fontId="12" fillId="0" borderId="8" xfId="3" applyNumberFormat="1" applyFont="1" applyFill="1" applyBorder="1" applyAlignment="1" applyProtection="1">
      <alignment horizontal="center" vertical="top"/>
    </xf>
    <xf numFmtId="1" fontId="12" fillId="0" borderId="20" xfId="3" applyNumberFormat="1" applyFont="1" applyFill="1" applyBorder="1" applyAlignment="1" applyProtection="1">
      <alignment horizontal="center" vertical="top"/>
    </xf>
    <xf numFmtId="0" fontId="12" fillId="0" borderId="3" xfId="3" applyFont="1" applyFill="1" applyBorder="1" applyAlignment="1" applyProtection="1">
      <alignment horizontal="center" vertical="top"/>
    </xf>
    <xf numFmtId="43" fontId="12" fillId="0" borderId="7" xfId="2" applyFont="1" applyBorder="1" applyAlignment="1">
      <alignment horizontal="right" vertical="top"/>
    </xf>
    <xf numFmtId="0" fontId="12" fillId="0" borderId="0" xfId="0" applyFont="1" applyAlignment="1">
      <alignment vertical="top" wrapText="1"/>
    </xf>
    <xf numFmtId="14" fontId="12" fillId="0" borderId="0" xfId="0" applyNumberFormat="1" applyFont="1" applyFill="1" applyBorder="1" applyAlignment="1">
      <alignment horizontal="center" vertical="top"/>
    </xf>
    <xf numFmtId="0" fontId="12" fillId="0" borderId="0" xfId="0" applyFont="1" applyFill="1" applyBorder="1" applyAlignment="1">
      <alignment horizontal="center" vertical="top"/>
    </xf>
    <xf numFmtId="0" fontId="12" fillId="0" borderId="0" xfId="0" applyFont="1" applyFill="1" applyBorder="1"/>
    <xf numFmtId="0" fontId="19" fillId="0" borderId="0" xfId="0" applyFont="1"/>
    <xf numFmtId="0" fontId="12" fillId="0" borderId="0" xfId="0" applyFont="1" applyAlignment="1">
      <alignment horizontal="center" wrapText="1"/>
    </xf>
    <xf numFmtId="43" fontId="12" fillId="0" borderId="0" xfId="2" applyFont="1" applyAlignment="1">
      <alignment horizontal="center"/>
    </xf>
    <xf numFmtId="1" fontId="13" fillId="0" borderId="20" xfId="3" applyNumberFormat="1" applyFont="1" applyFill="1" applyBorder="1" applyAlignment="1" applyProtection="1">
      <alignment horizontal="center" vertical="top"/>
    </xf>
    <xf numFmtId="14" fontId="18" fillId="8" borderId="7" xfId="0" applyNumberFormat="1" applyFont="1" applyFill="1" applyBorder="1" applyAlignment="1">
      <alignment horizontal="center" vertical="center"/>
    </xf>
    <xf numFmtId="166" fontId="18" fillId="8" borderId="7" xfId="1" applyNumberFormat="1" applyFont="1" applyFill="1" applyBorder="1" applyAlignment="1" applyProtection="1">
      <alignment horizontal="center" vertical="center" wrapText="1"/>
      <protection locked="0"/>
    </xf>
    <xf numFmtId="0" fontId="12" fillId="0" borderId="0" xfId="0" applyFont="1" applyBorder="1" applyAlignment="1">
      <alignment horizontal="center" wrapText="1"/>
    </xf>
    <xf numFmtId="43" fontId="12" fillId="0" borderId="0" xfId="2" applyFont="1" applyBorder="1" applyAlignment="1">
      <alignment horizontal="center"/>
    </xf>
    <xf numFmtId="0" fontId="20" fillId="0" borderId="0" xfId="0" applyFont="1" applyAlignment="1">
      <alignment vertical="top" wrapText="1"/>
    </xf>
    <xf numFmtId="0" fontId="20" fillId="0" borderId="0" xfId="0" applyFont="1" applyAlignment="1">
      <alignment horizontal="center" vertical="top" wrapText="1"/>
    </xf>
    <xf numFmtId="0" fontId="20" fillId="0" borderId="0" xfId="0" applyFont="1" applyBorder="1" applyAlignment="1">
      <alignment vertical="top" wrapText="1"/>
    </xf>
    <xf numFmtId="0" fontId="20" fillId="0" borderId="0" xfId="0" applyFont="1" applyBorder="1" applyAlignment="1">
      <alignment horizontal="center" vertical="top" wrapText="1"/>
    </xf>
    <xf numFmtId="0" fontId="22" fillId="0" borderId="0" xfId="0" applyFont="1" applyAlignment="1">
      <alignment horizontal="center" vertical="top" wrapText="1"/>
    </xf>
    <xf numFmtId="0" fontId="12" fillId="8" borderId="7" xfId="0" applyFont="1" applyFill="1" applyBorder="1" applyAlignment="1">
      <alignment vertical="top" wrapText="1"/>
    </xf>
    <xf numFmtId="0" fontId="21" fillId="0" borderId="0" xfId="0" applyFont="1" applyBorder="1" applyAlignment="1">
      <alignment horizontal="left" vertical="top"/>
    </xf>
    <xf numFmtId="0" fontId="24" fillId="0" borderId="0" xfId="0" applyFont="1" applyBorder="1" applyAlignment="1">
      <alignment horizontal="left"/>
    </xf>
    <xf numFmtId="0" fontId="12" fillId="8" borderId="0" xfId="0" applyFont="1" applyFill="1" applyAlignment="1">
      <alignment horizontal="center" wrapText="1"/>
    </xf>
    <xf numFmtId="0" fontId="27" fillId="7" borderId="13" xfId="0" applyFont="1" applyFill="1" applyBorder="1" applyAlignment="1">
      <alignment horizontal="left"/>
    </xf>
    <xf numFmtId="0" fontId="27" fillId="7" borderId="13" xfId="0" applyFont="1" applyFill="1" applyBorder="1" applyAlignment="1">
      <alignment horizontal="center"/>
    </xf>
    <xf numFmtId="0" fontId="27" fillId="7" borderId="13" xfId="0" applyFont="1" applyFill="1" applyBorder="1" applyAlignment="1">
      <alignment wrapText="1"/>
    </xf>
    <xf numFmtId="0" fontId="27" fillId="7" borderId="19" xfId="0" applyFont="1" applyFill="1" applyBorder="1" applyAlignment="1">
      <alignment horizontal="center"/>
    </xf>
    <xf numFmtId="0" fontId="27" fillId="7" borderId="19" xfId="0" applyFont="1" applyFill="1" applyBorder="1" applyAlignment="1">
      <alignment wrapText="1"/>
    </xf>
    <xf numFmtId="0" fontId="25" fillId="7" borderId="10" xfId="3" applyFont="1" applyFill="1" applyBorder="1" applyAlignment="1" applyProtection="1">
      <alignment horizontal="center"/>
    </xf>
    <xf numFmtId="0" fontId="25" fillId="7" borderId="23" xfId="3" applyFont="1" applyFill="1" applyBorder="1" applyAlignment="1" applyProtection="1">
      <alignment horizontal="center"/>
    </xf>
    <xf numFmtId="0" fontId="25" fillId="7" borderId="2" xfId="3" applyFont="1" applyFill="1" applyBorder="1" applyAlignment="1" applyProtection="1">
      <alignment horizontal="center"/>
    </xf>
    <xf numFmtId="0" fontId="25" fillId="7" borderId="14" xfId="0" applyFont="1" applyFill="1" applyBorder="1" applyAlignment="1">
      <alignment horizontal="center"/>
    </xf>
    <xf numFmtId="0" fontId="25" fillId="7" borderId="14" xfId="0" applyFont="1" applyFill="1" applyBorder="1" applyAlignment="1">
      <alignment horizontal="center" wrapText="1"/>
    </xf>
    <xf numFmtId="0" fontId="13" fillId="0" borderId="7" xfId="0" applyFont="1" applyFill="1" applyBorder="1" applyAlignment="1">
      <alignment horizontal="center" vertical="top"/>
    </xf>
    <xf numFmtId="14" fontId="18" fillId="9" borderId="7" xfId="0" applyNumberFormat="1" applyFont="1" applyFill="1" applyBorder="1" applyAlignment="1">
      <alignment horizontal="center" vertical="center"/>
    </xf>
    <xf numFmtId="166" fontId="18" fillId="9" borderId="7" xfId="1" applyNumberFormat="1" applyFont="1" applyFill="1" applyBorder="1" applyAlignment="1" applyProtection="1">
      <alignment horizontal="center" vertical="center" wrapText="1"/>
      <protection locked="0"/>
    </xf>
    <xf numFmtId="167" fontId="0" fillId="0" borderId="0" xfId="0" applyNumberFormat="1"/>
    <xf numFmtId="0" fontId="0" fillId="0" borderId="0" xfId="0" applyAlignment="1">
      <alignment wrapText="1"/>
    </xf>
    <xf numFmtId="15" fontId="0" fillId="0" borderId="0" xfId="0" applyNumberFormat="1"/>
    <xf numFmtId="0" fontId="0" fillId="10" borderId="0" xfId="0" applyFill="1"/>
    <xf numFmtId="0" fontId="3" fillId="10" borderId="0" xfId="0" applyFont="1" applyFill="1"/>
    <xf numFmtId="0" fontId="20" fillId="0" borderId="0" xfId="0" applyFont="1" applyAlignment="1">
      <alignment vertical="top"/>
    </xf>
    <xf numFmtId="0" fontId="15" fillId="2" borderId="0" xfId="0" applyFont="1" applyFill="1" applyAlignment="1">
      <alignment horizontal="right"/>
    </xf>
    <xf numFmtId="0" fontId="0" fillId="0" borderId="0" xfId="0" applyAlignment="1">
      <alignment horizontal="left" vertical="top" wrapText="1"/>
    </xf>
    <xf numFmtId="0" fontId="7" fillId="11" borderId="4" xfId="0" applyFont="1" applyFill="1" applyBorder="1" applyAlignment="1" applyProtection="1">
      <alignment horizontal="left" vertical="top" wrapText="1" indent="1"/>
      <protection hidden="1"/>
    </xf>
    <xf numFmtId="0" fontId="7" fillId="11" borderId="17" xfId="0" applyFont="1" applyFill="1" applyBorder="1" applyAlignment="1" applyProtection="1">
      <alignment horizontal="left" vertical="top" wrapText="1" indent="1"/>
      <protection hidden="1"/>
    </xf>
    <xf numFmtId="1" fontId="0" fillId="8" borderId="28" xfId="1" applyNumberFormat="1" applyFont="1" applyFill="1" applyBorder="1" applyAlignment="1" applyProtection="1">
      <alignment horizontal="left" vertical="top" wrapText="1"/>
      <protection locked="0"/>
    </xf>
    <xf numFmtId="1" fontId="0" fillId="8" borderId="21" xfId="1" applyNumberFormat="1" applyFont="1" applyFill="1" applyBorder="1" applyAlignment="1" applyProtection="1">
      <alignment horizontal="left" vertical="top" wrapText="1"/>
      <protection locked="0"/>
    </xf>
    <xf numFmtId="9" fontId="1" fillId="8" borderId="29" xfId="1" applyFont="1" applyFill="1" applyBorder="1" applyAlignment="1" applyProtection="1">
      <alignment horizontal="left" vertical="top" wrapText="1"/>
      <protection locked="0"/>
    </xf>
    <xf numFmtId="164" fontId="1" fillId="8" borderId="27" xfId="1" applyNumberFormat="1" applyFont="1" applyFill="1" applyBorder="1" applyAlignment="1" applyProtection="1">
      <alignment horizontal="right" vertical="top" wrapText="1"/>
      <protection locked="0"/>
    </xf>
    <xf numFmtId="0" fontId="7" fillId="0" borderId="4" xfId="0" applyFont="1" applyBorder="1" applyAlignment="1" applyProtection="1">
      <alignment horizontal="left" vertical="top" wrapText="1"/>
      <protection hidden="1"/>
    </xf>
    <xf numFmtId="1" fontId="0" fillId="8" borderId="9" xfId="1" applyNumberFormat="1" applyFont="1" applyFill="1" applyBorder="1" applyAlignment="1" applyProtection="1">
      <alignment horizontal="left" vertical="top" wrapText="1"/>
      <protection locked="0"/>
    </xf>
    <xf numFmtId="1" fontId="0" fillId="8" borderId="22" xfId="1" applyNumberFormat="1" applyFont="1" applyFill="1" applyBorder="1" applyAlignment="1" applyProtection="1">
      <alignment horizontal="left" vertical="top" wrapText="1"/>
      <protection locked="0"/>
    </xf>
    <xf numFmtId="9" fontId="1" fillId="8" borderId="6" xfId="1" applyFont="1" applyFill="1" applyBorder="1" applyAlignment="1" applyProtection="1">
      <alignment horizontal="left" vertical="top" wrapText="1"/>
      <protection locked="0"/>
    </xf>
    <xf numFmtId="164" fontId="1" fillId="8" borderId="12" xfId="1" applyNumberFormat="1" applyFont="1" applyFill="1" applyBorder="1" applyAlignment="1" applyProtection="1">
      <alignment horizontal="right" vertical="top" wrapText="1"/>
      <protection locked="0"/>
    </xf>
    <xf numFmtId="164" fontId="0" fillId="8" borderId="12" xfId="1" applyNumberFormat="1" applyFont="1" applyFill="1" applyBorder="1" applyAlignment="1" applyProtection="1">
      <alignment horizontal="right" vertical="top" wrapText="1"/>
      <protection locked="0"/>
    </xf>
    <xf numFmtId="1" fontId="1" fillId="8" borderId="9" xfId="1" applyNumberFormat="1" applyFont="1" applyFill="1" applyBorder="1" applyAlignment="1" applyProtection="1">
      <alignment horizontal="left" vertical="top" wrapText="1"/>
      <protection locked="0"/>
    </xf>
    <xf numFmtId="1" fontId="1" fillId="8" borderId="22" xfId="1" applyNumberFormat="1" applyFont="1" applyFill="1" applyBorder="1" applyAlignment="1" applyProtection="1">
      <alignment horizontal="left" vertical="top" wrapText="1"/>
      <protection locked="0"/>
    </xf>
    <xf numFmtId="0" fontId="7" fillId="0" borderId="5" xfId="0" applyFont="1" applyBorder="1" applyAlignment="1" applyProtection="1">
      <alignment horizontal="left" vertical="top" wrapText="1"/>
      <protection hidden="1"/>
    </xf>
    <xf numFmtId="0" fontId="2" fillId="7" borderId="20" xfId="0" applyFont="1" applyFill="1" applyBorder="1" applyAlignment="1">
      <alignment horizontal="center"/>
    </xf>
    <xf numFmtId="0" fontId="0" fillId="0" borderId="5" xfId="0" applyBorder="1"/>
    <xf numFmtId="0" fontId="30" fillId="0" borderId="0" xfId="0" applyFont="1"/>
    <xf numFmtId="0" fontId="0" fillId="0" borderId="3"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applyAlignment="1">
      <alignment horizontal="left" indent="2"/>
    </xf>
    <xf numFmtId="0" fontId="0" fillId="0" borderId="35" xfId="0" applyBorder="1"/>
    <xf numFmtId="0" fontId="0" fillId="8" borderId="36" xfId="0" applyFill="1" applyBorder="1" applyAlignment="1" applyProtection="1">
      <alignment horizontal="center" vertical="center"/>
      <protection locked="0"/>
    </xf>
    <xf numFmtId="0" fontId="29" fillId="0" borderId="38" xfId="0" applyFont="1" applyFill="1" applyBorder="1" applyAlignment="1" applyProtection="1">
      <alignment horizontal="center"/>
      <protection locked="0"/>
    </xf>
    <xf numFmtId="0" fontId="0" fillId="0" borderId="20" xfId="0" applyBorder="1" applyAlignment="1">
      <alignment horizontal="left" indent="2"/>
    </xf>
    <xf numFmtId="0" fontId="7" fillId="0" borderId="8" xfId="0" applyFont="1" applyFill="1" applyBorder="1" applyAlignment="1">
      <alignment horizontal="left" indent="1"/>
    </xf>
    <xf numFmtId="0" fontId="0" fillId="8" borderId="37" xfId="0" applyFill="1" applyBorder="1" applyAlignment="1" applyProtection="1">
      <alignment horizontal="center" vertical="center"/>
      <protection locked="0"/>
    </xf>
    <xf numFmtId="0" fontId="0" fillId="0" borderId="0" xfId="0" applyFill="1" applyAlignment="1">
      <alignment wrapText="1"/>
    </xf>
    <xf numFmtId="0" fontId="7" fillId="0" borderId="4" xfId="0" applyFont="1" applyFill="1" applyBorder="1" applyAlignment="1" applyProtection="1">
      <alignment horizontal="left" indent="1"/>
      <protection hidden="1"/>
    </xf>
    <xf numFmtId="164" fontId="1" fillId="11" borderId="10" xfId="0" applyNumberFormat="1" applyFont="1" applyFill="1" applyBorder="1" applyAlignment="1" applyProtection="1">
      <alignment horizontal="center" vertical="top"/>
      <protection hidden="1"/>
    </xf>
    <xf numFmtId="164" fontId="1" fillId="11" borderId="2" xfId="0" applyNumberFormat="1" applyFont="1" applyFill="1" applyBorder="1" applyAlignment="1" applyProtection="1">
      <alignment horizontal="center" vertical="top"/>
      <protection hidden="1"/>
    </xf>
    <xf numFmtId="164" fontId="1" fillId="11" borderId="18" xfId="0" applyNumberFormat="1" applyFont="1" applyFill="1" applyBorder="1" applyAlignment="1" applyProtection="1">
      <alignment horizontal="center" vertical="top"/>
      <protection hidden="1"/>
    </xf>
    <xf numFmtId="164" fontId="1" fillId="11" borderId="4" xfId="0" applyNumberFormat="1" applyFont="1" applyFill="1" applyBorder="1" applyAlignment="1" applyProtection="1">
      <alignment horizontal="center" vertical="top"/>
      <protection hidden="1"/>
    </xf>
    <xf numFmtId="164" fontId="1" fillId="11" borderId="16" xfId="0" applyNumberFormat="1" applyFont="1" applyFill="1" applyBorder="1" applyAlignment="1" applyProtection="1">
      <alignment horizontal="center" vertical="top"/>
      <protection hidden="1"/>
    </xf>
    <xf numFmtId="164" fontId="1" fillId="11" borderId="17" xfId="0" applyNumberFormat="1" applyFont="1" applyFill="1" applyBorder="1" applyAlignment="1" applyProtection="1">
      <alignment horizontal="center" vertical="top"/>
      <protection hidden="1"/>
    </xf>
    <xf numFmtId="164" fontId="1" fillId="12" borderId="11" xfId="0" applyNumberFormat="1" applyFont="1" applyFill="1" applyBorder="1" applyAlignment="1" applyProtection="1">
      <alignment horizontal="center" vertical="center"/>
      <protection hidden="1"/>
    </xf>
    <xf numFmtId="164" fontId="1" fillId="12" borderId="5" xfId="0" applyNumberFormat="1" applyFont="1" applyFill="1" applyBorder="1" applyAlignment="1" applyProtection="1">
      <alignment horizontal="center" vertical="center"/>
      <protection hidden="1"/>
    </xf>
    <xf numFmtId="0" fontId="0" fillId="13" borderId="37" xfId="0" applyFill="1" applyBorder="1" applyAlignment="1" applyProtection="1">
      <alignment horizontal="center" vertical="center"/>
      <protection locked="0"/>
    </xf>
    <xf numFmtId="0" fontId="0" fillId="0" borderId="0" xfId="0" applyAlignment="1">
      <alignment horizontal="left" indent="2"/>
    </xf>
    <xf numFmtId="0" fontId="0" fillId="0" borderId="4" xfId="0" applyBorder="1"/>
    <xf numFmtId="0" fontId="31" fillId="0" borderId="0" xfId="0" applyFont="1" applyFill="1" applyAlignment="1">
      <alignment horizontal="left" indent="1"/>
    </xf>
    <xf numFmtId="0" fontId="0" fillId="0" borderId="0" xfId="0" applyFill="1" applyAlignment="1">
      <alignment horizontal="left"/>
    </xf>
    <xf numFmtId="0" fontId="0" fillId="0" borderId="0" xfId="0" applyFill="1" applyAlignment="1">
      <alignment horizontal="left" indent="1"/>
    </xf>
    <xf numFmtId="0" fontId="0" fillId="0" borderId="0" xfId="0" quotePrefix="1"/>
    <xf numFmtId="0" fontId="2" fillId="7" borderId="11" xfId="0" applyFont="1" applyFill="1" applyBorder="1" applyAlignment="1">
      <alignment horizontal="center" wrapText="1"/>
    </xf>
    <xf numFmtId="0" fontId="2" fillId="7" borderId="5" xfId="0" applyFont="1" applyFill="1" applyBorder="1" applyAlignment="1">
      <alignment horizontal="center" wrapText="1"/>
    </xf>
    <xf numFmtId="0" fontId="0" fillId="8" borderId="36" xfId="0" applyFill="1" applyBorder="1" applyAlignment="1" applyProtection="1">
      <alignment horizontal="center" vertical="top" wrapText="1"/>
      <protection locked="0"/>
    </xf>
    <xf numFmtId="0" fontId="0" fillId="8" borderId="39" xfId="0" applyFill="1" applyBorder="1" applyAlignment="1" applyProtection="1">
      <alignment horizontal="center" vertical="top" wrapText="1"/>
      <protection locked="0"/>
    </xf>
    <xf numFmtId="0" fontId="0" fillId="8" borderId="37" xfId="0" applyFill="1" applyBorder="1" applyAlignment="1" applyProtection="1">
      <alignment horizontal="center" vertical="top" wrapText="1"/>
      <protection locked="0"/>
    </xf>
    <xf numFmtId="0" fontId="0" fillId="8" borderId="40" xfId="0" applyFill="1" applyBorder="1" applyAlignment="1" applyProtection="1">
      <alignment horizontal="center" vertical="top" wrapText="1"/>
      <protection locked="0"/>
    </xf>
    <xf numFmtId="0" fontId="0" fillId="8" borderId="38" xfId="0" applyFill="1" applyBorder="1" applyAlignment="1" applyProtection="1">
      <alignment horizontal="center" vertical="top" wrapText="1"/>
      <protection locked="0"/>
    </xf>
    <xf numFmtId="0" fontId="0" fillId="8" borderId="41" xfId="0" applyFill="1" applyBorder="1" applyAlignment="1" applyProtection="1">
      <alignment horizontal="center" vertical="top" wrapText="1"/>
      <protection locked="0"/>
    </xf>
    <xf numFmtId="0" fontId="21" fillId="0" borderId="0" xfId="0" applyFont="1" applyBorder="1" applyAlignment="1">
      <alignment horizontal="left" vertical="top" wrapText="1"/>
    </xf>
    <xf numFmtId="0" fontId="15" fillId="7" borderId="8" xfId="0" applyFont="1" applyFill="1" applyBorder="1" applyAlignment="1">
      <alignment horizontal="left" vertical="center"/>
    </xf>
    <xf numFmtId="0" fontId="15" fillId="7" borderId="20" xfId="0" applyFont="1" applyFill="1" applyBorder="1" applyAlignment="1">
      <alignment horizontal="left" vertical="center"/>
    </xf>
    <xf numFmtId="0" fontId="2" fillId="7" borderId="20" xfId="0" applyFont="1" applyFill="1" applyBorder="1" applyAlignment="1">
      <alignment horizontal="center" vertical="center"/>
    </xf>
    <xf numFmtId="165" fontId="2" fillId="7" borderId="20" xfId="0" applyNumberFormat="1" applyFont="1" applyFill="1" applyBorder="1" applyAlignment="1">
      <alignment horizontal="center" vertical="center"/>
    </xf>
    <xf numFmtId="165" fontId="2" fillId="7" borderId="3" xfId="0" applyNumberFormat="1" applyFont="1" applyFill="1" applyBorder="1" applyAlignment="1">
      <alignment horizontal="center" vertical="center"/>
    </xf>
    <xf numFmtId="0" fontId="25" fillId="7" borderId="7" xfId="0" applyFont="1" applyFill="1" applyBorder="1" applyAlignment="1">
      <alignment horizontal="center" wrapText="1"/>
    </xf>
    <xf numFmtId="0" fontId="25" fillId="7" borderId="10" xfId="0" applyFont="1" applyFill="1" applyBorder="1" applyAlignment="1">
      <alignment horizontal="center" wrapText="1"/>
    </xf>
    <xf numFmtId="0" fontId="25" fillId="7" borderId="11" xfId="0" applyFont="1" applyFill="1" applyBorder="1" applyAlignment="1">
      <alignment horizontal="center" wrapText="1"/>
    </xf>
    <xf numFmtId="0" fontId="25" fillId="7" borderId="23" xfId="0" applyFont="1" applyFill="1" applyBorder="1" applyAlignment="1">
      <alignment horizontal="center" wrapText="1"/>
    </xf>
    <xf numFmtId="0" fontId="25" fillId="7" borderId="1" xfId="0" applyFont="1" applyFill="1" applyBorder="1" applyAlignment="1">
      <alignment horizontal="center" wrapText="1"/>
    </xf>
    <xf numFmtId="0" fontId="25" fillId="7" borderId="23" xfId="0" applyFont="1" applyFill="1" applyBorder="1" applyAlignment="1">
      <alignment horizontal="center"/>
    </xf>
    <xf numFmtId="0" fontId="25" fillId="7" borderId="1" xfId="0" applyFont="1" applyFill="1" applyBorder="1" applyAlignment="1">
      <alignment horizontal="center"/>
    </xf>
    <xf numFmtId="0" fontId="25" fillId="7" borderId="2" xfId="0" applyFont="1" applyFill="1" applyBorder="1" applyAlignment="1">
      <alignment horizontal="center" wrapText="1"/>
    </xf>
    <xf numFmtId="0" fontId="25" fillId="7" borderId="5" xfId="0" applyFont="1" applyFill="1" applyBorder="1" applyAlignment="1">
      <alignment horizontal="center" wrapText="1"/>
    </xf>
    <xf numFmtId="0" fontId="25" fillId="7" borderId="8" xfId="3" applyFont="1" applyFill="1" applyBorder="1" applyAlignment="1" applyProtection="1">
      <alignment horizontal="center"/>
    </xf>
    <xf numFmtId="0" fontId="25" fillId="7" borderId="20" xfId="3" applyFont="1" applyFill="1" applyBorder="1" applyAlignment="1" applyProtection="1">
      <alignment horizontal="center"/>
    </xf>
    <xf numFmtId="0" fontId="25" fillId="7" borderId="3" xfId="3" applyFont="1" applyFill="1" applyBorder="1" applyAlignment="1" applyProtection="1">
      <alignment horizontal="center"/>
    </xf>
    <xf numFmtId="43" fontId="25" fillId="7" borderId="13" xfId="2" applyFont="1" applyFill="1" applyBorder="1" applyAlignment="1">
      <alignment horizontal="center" wrapText="1"/>
    </xf>
    <xf numFmtId="43" fontId="25" fillId="7" borderId="14" xfId="2" applyFont="1" applyFill="1" applyBorder="1" applyAlignment="1">
      <alignment horizontal="center" wrapText="1"/>
    </xf>
  </cellXfs>
  <cellStyles count="5">
    <cellStyle name="Comma" xfId="2" builtinId="3"/>
    <cellStyle name="Heading 2" xfId="4" builtinId="17"/>
    <cellStyle name="Normal" xfId="0" builtinId="0"/>
    <cellStyle name="Normal 2" xfId="3"/>
    <cellStyle name="Percent 3" xfId="1"/>
  </cellStyles>
  <dxfs count="1">
    <dxf>
      <font>
        <color auto="1"/>
      </font>
      <fill>
        <patternFill>
          <fgColor theme="0"/>
          <bgColor rgb="FFF0F4EF"/>
        </patternFill>
      </fill>
    </dxf>
  </dxfs>
  <tableStyles count="0" defaultTableStyle="TableStyleMedium2" defaultPivotStyle="PivotStyleLight16"/>
  <colors>
    <mruColors>
      <color rgb="FFF0F4EF"/>
      <color rgb="FF0A2D1F"/>
      <color rgb="FFFCAA67"/>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facilityassociation.com/docs/videos/Instructional-Training-Video-FARM-Legal-Reimbursement-Form.mp4"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95250</xdr:rowOff>
    </xdr:from>
    <xdr:to>
      <xdr:col>1</xdr:col>
      <xdr:colOff>1723465</xdr:colOff>
      <xdr:row>0</xdr:row>
      <xdr:rowOff>396828</xdr:rowOff>
    </xdr:to>
    <xdr:pic>
      <xdr:nvPicPr>
        <xdr:cNvPr id="3" name="Picture 2" descr="cid:image003.png@01D736AB.6D837C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95250"/>
          <a:ext cx="1542490" cy="301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1200150</xdr:colOff>
      <xdr:row>0</xdr:row>
      <xdr:rowOff>66676</xdr:rowOff>
    </xdr:from>
    <xdr:to>
      <xdr:col>7</xdr:col>
      <xdr:colOff>2733675</xdr:colOff>
      <xdr:row>0</xdr:row>
      <xdr:rowOff>561976</xdr:rowOff>
    </xdr:to>
    <xdr:sp macro="" textlink="">
      <xdr:nvSpPr>
        <xdr:cNvPr id="6" name="Rounded Rectangle 5">
          <a:hlinkClick xmlns:r="http://schemas.openxmlformats.org/officeDocument/2006/relationships" r:id="rId2"/>
        </xdr:cNvPr>
        <xdr:cNvSpPr/>
      </xdr:nvSpPr>
      <xdr:spPr>
        <a:xfrm>
          <a:off x="12382500" y="66676"/>
          <a:ext cx="1533525" cy="495300"/>
        </a:xfrm>
        <a:prstGeom prst="roundRect">
          <a:avLst/>
        </a:prstGeom>
        <a:solidFill>
          <a:srgbClr val="0A2D1F"/>
        </a:solidFill>
        <a:ln w="12700">
          <a:solidFill>
            <a:srgbClr val="F0F4E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100">
              <a:solidFill>
                <a:schemeClr val="bg1"/>
              </a:solidFill>
            </a:rPr>
            <a:t>Watch </a:t>
          </a:r>
        </a:p>
        <a:p>
          <a:pPr algn="ctr"/>
          <a:r>
            <a:rPr lang="en-CA" sz="1100">
              <a:solidFill>
                <a:schemeClr val="bg1"/>
              </a:solidFill>
            </a:rPr>
            <a:t>Instruction Video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380343</xdr:colOff>
      <xdr:row>34</xdr:row>
      <xdr:rowOff>142048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5257143" cy="66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389867</xdr:colOff>
      <xdr:row>34</xdr:row>
      <xdr:rowOff>151571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5266667" cy="662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143"/>
  <sheetViews>
    <sheetView showGridLines="0" showRowColHeaders="0" tabSelected="1" zoomScaleNormal="100" zoomScalePageLayoutView="85" workbookViewId="0">
      <pane ySplit="1" topLeftCell="A2" activePane="bottomLeft" state="frozen"/>
      <selection pane="bottomLeft" activeCell="C6" sqref="C6"/>
    </sheetView>
  </sheetViews>
  <sheetFormatPr defaultRowHeight="14.4" outlineLevelCol="1" x14ac:dyDescent="0.3"/>
  <cols>
    <col min="1" max="1" width="1.33203125" customWidth="1"/>
    <col min="2" max="2" width="29.5546875" customWidth="1"/>
    <col min="3" max="3" width="21.88671875" customWidth="1"/>
    <col min="4" max="4" width="40.33203125" customWidth="1"/>
    <col min="5" max="5" width="14.33203125" customWidth="1"/>
    <col min="6" max="6" width="12" customWidth="1"/>
    <col min="7" max="7" width="58.88671875" customWidth="1"/>
    <col min="8" max="8" width="44.109375" customWidth="1"/>
    <col min="9" max="9" width="6" customWidth="1"/>
    <col min="10" max="10" width="24" style="16" hidden="1" customWidth="1" outlineLevel="1"/>
    <col min="11" max="11" width="39.109375" hidden="1" customWidth="1" outlineLevel="1"/>
    <col min="12" max="12" width="24.44140625" style="15" hidden="1" customWidth="1" outlineLevel="1"/>
    <col min="13" max="13" width="24" style="16" hidden="1" customWidth="1" outlineLevel="1"/>
    <col min="14" max="14" width="39.109375" hidden="1" customWidth="1" outlineLevel="1"/>
    <col min="15" max="15" width="24.44140625" style="15" hidden="1" customWidth="1" outlineLevel="1"/>
    <col min="16" max="16" width="57.33203125" hidden="1" customWidth="1" outlineLevel="1"/>
    <col min="17" max="17" width="9.109375" hidden="1" customWidth="1" outlineLevel="1"/>
    <col min="18" max="18" width="11.44140625" hidden="1" customWidth="1" outlineLevel="1"/>
    <col min="19" max="20" width="9.109375" hidden="1" customWidth="1" outlineLevel="1"/>
    <col min="21" max="21" width="9.109375" collapsed="1"/>
  </cols>
  <sheetData>
    <row r="1" spans="1:27" ht="48" customHeight="1" x14ac:dyDescent="0.3">
      <c r="A1" s="7" t="s">
        <v>485</v>
      </c>
      <c r="B1" s="4"/>
      <c r="C1" s="4"/>
      <c r="D1" s="4"/>
      <c r="E1" s="4"/>
      <c r="F1" s="4"/>
      <c r="G1" s="4"/>
      <c r="H1" s="10"/>
      <c r="I1" s="127" t="s">
        <v>429</v>
      </c>
      <c r="J1" s="17" t="s">
        <v>95</v>
      </c>
      <c r="M1" s="17" t="s">
        <v>98</v>
      </c>
      <c r="N1" t="s">
        <v>435</v>
      </c>
      <c r="O1" s="173">
        <f ca="1">COUNTIF($D$6:$D$16,N1)+COUNTIF($H$21:$H$116,#REF!)</f>
        <v>11</v>
      </c>
      <c r="P1" t="s">
        <v>464</v>
      </c>
      <c r="Q1" s="15">
        <f ca="1">SUM(Q2:Q6)</f>
        <v>0</v>
      </c>
      <c r="R1" t="s">
        <v>438</v>
      </c>
      <c r="S1">
        <f>IF(C7="Yes",COUNTIF(F6:F12,"No"),COUNTIF(F6:F11,"No"))</f>
        <v>5</v>
      </c>
    </row>
    <row r="2" spans="1:27" x14ac:dyDescent="0.3">
      <c r="A2" s="3"/>
      <c r="J2" s="38" t="s">
        <v>96</v>
      </c>
      <c r="M2" s="38" t="s">
        <v>97</v>
      </c>
      <c r="P2" s="174" t="s">
        <v>456</v>
      </c>
      <c r="Q2" s="15">
        <f ca="1">COUNTIF($D$6:$D$16,P2)+COUNTIF($H$21:$H$116,P2)</f>
        <v>0</v>
      </c>
      <c r="R2" s="12" t="s">
        <v>432</v>
      </c>
    </row>
    <row r="3" spans="1:27" ht="17.399999999999999" x14ac:dyDescent="0.35">
      <c r="B3" s="36" t="s">
        <v>19</v>
      </c>
      <c r="F3" s="36" t="s">
        <v>431</v>
      </c>
      <c r="I3" s="146"/>
      <c r="P3" s="174" t="s">
        <v>436</v>
      </c>
      <c r="Q3" s="15">
        <f ca="1">COUNTIF($D$6:$D$16,P3)+COUNTIF($H$21:$H$116,P3)</f>
        <v>0</v>
      </c>
    </row>
    <row r="4" spans="1:27" ht="9" customHeight="1" x14ac:dyDescent="0.3">
      <c r="B4" s="1"/>
      <c r="C4" s="1"/>
      <c r="D4" s="32"/>
      <c r="E4" s="32"/>
      <c r="P4" s="174"/>
      <c r="Q4" s="173">
        <f ca="1">COUNTIF($D$6:$D$16,P4)+COUNTIF($H$21:$H$116,P4)</f>
        <v>0</v>
      </c>
    </row>
    <row r="5" spans="1:27" ht="15.9" customHeight="1" x14ac:dyDescent="0.3">
      <c r="B5" s="22" t="s">
        <v>93</v>
      </c>
      <c r="C5" s="33" t="s">
        <v>94</v>
      </c>
      <c r="D5" s="34" t="s">
        <v>92</v>
      </c>
      <c r="E5" s="32"/>
      <c r="F5" s="22" t="s">
        <v>433</v>
      </c>
      <c r="G5" s="144"/>
      <c r="H5" s="33"/>
      <c r="I5" s="20"/>
      <c r="K5" s="20"/>
      <c r="L5" s="173"/>
      <c r="P5" s="174" t="s">
        <v>437</v>
      </c>
      <c r="Q5" s="15">
        <f ca="1">COUNTIF($D$6:$D$16,P5)+COUNTIF($H$21:$H$116,P5)</f>
        <v>0</v>
      </c>
      <c r="V5" s="20"/>
      <c r="W5" s="20"/>
      <c r="X5" s="20"/>
      <c r="Y5" s="20"/>
      <c r="Z5" s="20"/>
      <c r="AA5" s="20"/>
    </row>
    <row r="6" spans="1:27" ht="15.9" customHeight="1" x14ac:dyDescent="0.3">
      <c r="B6" s="30" t="s">
        <v>17</v>
      </c>
      <c r="C6" s="35"/>
      <c r="D6" s="39" t="str">
        <f t="shared" ref="D6:D7" si="0">IF(C6="","Missing entry","")</f>
        <v>Missing entry</v>
      </c>
      <c r="F6" s="154" t="s">
        <v>432</v>
      </c>
      <c r="G6" s="148" t="s">
        <v>461</v>
      </c>
      <c r="H6" s="149"/>
      <c r="I6" s="146"/>
      <c r="P6" s="174"/>
      <c r="Q6" s="15">
        <f ca="1">COUNTIF($D$6:$D$16,P6)+COUNTIF($H$21:$H$116,P6)</f>
        <v>0</v>
      </c>
    </row>
    <row r="7" spans="1:27" ht="15.9" customHeight="1" x14ac:dyDescent="0.3">
      <c r="B7" s="30" t="s">
        <v>18</v>
      </c>
      <c r="C7" s="27"/>
      <c r="D7" s="39" t="str">
        <f t="shared" si="0"/>
        <v>Missing entry</v>
      </c>
      <c r="F7" s="169"/>
      <c r="G7" s="150" t="s">
        <v>484</v>
      </c>
      <c r="H7" s="151"/>
      <c r="I7" s="146"/>
      <c r="P7" s="5"/>
    </row>
    <row r="8" spans="1:27" ht="15.9" customHeight="1" x14ac:dyDescent="0.3">
      <c r="B8" s="30" t="s">
        <v>463</v>
      </c>
      <c r="C8" s="27"/>
      <c r="D8" s="160" t="str">
        <f>IF(C8="","Missing entry",IF(C7="Yes","",IF(C6-C8&gt;365,"365 day deadline for request has passed","")))</f>
        <v>Missing entry</v>
      </c>
      <c r="F8" s="158" t="s">
        <v>432</v>
      </c>
      <c r="G8" s="152" t="s">
        <v>457</v>
      </c>
      <c r="H8" s="151"/>
      <c r="I8" s="146"/>
      <c r="N8" s="172" t="s">
        <v>449</v>
      </c>
    </row>
    <row r="9" spans="1:27" ht="15.9" customHeight="1" x14ac:dyDescent="0.3">
      <c r="B9" s="30" t="s">
        <v>15</v>
      </c>
      <c r="C9" s="27"/>
      <c r="D9" s="39" t="str">
        <f t="shared" ref="D9:D15" si="1">IF(C9="","Missing entry","")</f>
        <v>Missing entry</v>
      </c>
      <c r="F9" s="158" t="s">
        <v>432</v>
      </c>
      <c r="G9" s="152" t="s">
        <v>458</v>
      </c>
      <c r="H9" s="153"/>
      <c r="I9" s="146"/>
      <c r="N9" t="s">
        <v>85</v>
      </c>
      <c r="O9" s="15" t="e">
        <f>"List_CoNum_"&amp;VLOOKUP(C9,FA_Only_Key!$J:$K,2,FALSE)</f>
        <v>#N/A</v>
      </c>
    </row>
    <row r="10" spans="1:27" ht="15.9" customHeight="1" x14ac:dyDescent="0.3">
      <c r="B10" s="30" t="s">
        <v>21</v>
      </c>
      <c r="C10" s="28"/>
      <c r="D10" s="39" t="str">
        <f t="shared" si="1"/>
        <v>Missing entry</v>
      </c>
      <c r="E10" s="171"/>
      <c r="F10" s="158" t="s">
        <v>432</v>
      </c>
      <c r="G10" s="170" t="s">
        <v>459</v>
      </c>
      <c r="H10" s="153"/>
      <c r="I10" s="146"/>
    </row>
    <row r="11" spans="1:27" ht="15.9" customHeight="1" x14ac:dyDescent="0.3">
      <c r="B11" s="30" t="s">
        <v>0</v>
      </c>
      <c r="C11" s="60"/>
      <c r="D11" s="39" t="str">
        <f t="shared" si="1"/>
        <v>Missing entry</v>
      </c>
      <c r="E11" s="171"/>
      <c r="F11" s="158" t="s">
        <v>432</v>
      </c>
      <c r="G11" s="15" t="s">
        <v>460</v>
      </c>
      <c r="H11" s="171"/>
      <c r="I11" s="146"/>
    </row>
    <row r="12" spans="1:27" ht="15.9" customHeight="1" x14ac:dyDescent="0.3">
      <c r="B12" s="30" t="s">
        <v>16</v>
      </c>
      <c r="C12" s="60"/>
      <c r="D12" s="39" t="str">
        <f t="shared" si="1"/>
        <v>Missing entry</v>
      </c>
      <c r="F12" s="155" t="s">
        <v>432</v>
      </c>
      <c r="G12" s="1" t="str">
        <f>IF($C$7="Yes","4. To support supplementary submission, attach previous submitted request forms","")</f>
        <v/>
      </c>
      <c r="H12" s="145"/>
    </row>
    <row r="13" spans="1:27" ht="15.9" customHeight="1" x14ac:dyDescent="0.3">
      <c r="B13" s="30" t="s">
        <v>13</v>
      </c>
      <c r="C13" s="27"/>
      <c r="D13" s="39" t="str">
        <f t="shared" si="1"/>
        <v>Missing entry</v>
      </c>
      <c r="F13" s="157" t="str">
        <f ca="1">VLOOKUP(FA_Only_Key!$AA$5,FA_Only_Key!$Z$8:$AA$15,2,FALSE)</f>
        <v>Check for missing entries and incomplete steps above</v>
      </c>
      <c r="G13" s="156"/>
      <c r="H13" s="147"/>
    </row>
    <row r="14" spans="1:27" ht="15.9" customHeight="1" x14ac:dyDescent="0.3">
      <c r="B14" s="30" t="s">
        <v>14</v>
      </c>
      <c r="C14" s="27"/>
      <c r="D14" s="39" t="str">
        <f t="shared" si="1"/>
        <v>Missing entry</v>
      </c>
      <c r="E14" s="20"/>
      <c r="F14" s="20"/>
      <c r="G14" s="20"/>
      <c r="H14" s="20"/>
      <c r="I14" s="20"/>
      <c r="K14" s="20"/>
      <c r="L14" s="173"/>
      <c r="N14" s="20" t="s">
        <v>86</v>
      </c>
      <c r="O14" s="173">
        <f>C6-C8</f>
        <v>0</v>
      </c>
      <c r="P14" s="20"/>
      <c r="Q14" s="20" t="s">
        <v>453</v>
      </c>
      <c r="R14" s="20"/>
      <c r="S14" s="20"/>
      <c r="T14" s="20" t="s">
        <v>454</v>
      </c>
      <c r="U14" s="20"/>
      <c r="V14" s="20"/>
    </row>
    <row r="15" spans="1:27" ht="15.9" customHeight="1" x14ac:dyDescent="0.3">
      <c r="B15" s="30" t="s">
        <v>89</v>
      </c>
      <c r="C15" s="28"/>
      <c r="D15" s="39" t="str">
        <f t="shared" si="1"/>
        <v>Missing entry</v>
      </c>
      <c r="F15" s="32"/>
      <c r="G15" s="32"/>
      <c r="H15" s="32"/>
      <c r="N15" t="s">
        <v>450</v>
      </c>
      <c r="O15" s="15" t="str">
        <f>IF($C$14="Ontario","List_CovBIAB","List_CovBI")</f>
        <v>List_CovBI</v>
      </c>
      <c r="Q15" t="s">
        <v>33</v>
      </c>
      <c r="R15" t="s">
        <v>446</v>
      </c>
      <c r="T15" t="s">
        <v>446</v>
      </c>
    </row>
    <row r="16" spans="1:27" ht="15.9" customHeight="1" x14ac:dyDescent="0.3">
      <c r="B16" s="31" t="s">
        <v>90</v>
      </c>
      <c r="C16" s="29"/>
      <c r="D16" s="40" t="str">
        <f>IF(C16="","Missing entry",IF(AND(C14="Ontario",C15="AB",C16="I"),"Category II is only applicable to Ontario Accident Benefits",IF(AND(C14&lt;&gt;"Ontario",C16="II"),"Category II is only applicable to Ontario Accident Benefits",IF(AND(C14="Ontario",C15&lt;&gt;"AB",C16="II"),"Category II is only applicable to Ontario Accident Benefits",""))))</f>
        <v>Missing entry</v>
      </c>
      <c r="F16" s="32"/>
      <c r="G16" s="32"/>
      <c r="H16" s="32"/>
      <c r="N16" t="s">
        <v>87</v>
      </c>
      <c r="O16" s="15" t="str">
        <f>IF(AND(C14="Ontario",C15="AB"),"List_ClaimCat_ONAccBen","List_ClaimCat")</f>
        <v>List_ClaimCat</v>
      </c>
    </row>
    <row r="17" spans="2:15" x14ac:dyDescent="0.3">
      <c r="B17" s="2"/>
      <c r="C17" s="2"/>
      <c r="F17" s="32"/>
      <c r="G17" s="32"/>
      <c r="H17" s="32"/>
    </row>
    <row r="18" spans="2:15" ht="17.399999999999999" x14ac:dyDescent="0.35">
      <c r="B18" s="37" t="s">
        <v>455</v>
      </c>
      <c r="C18" s="2"/>
      <c r="F18" s="32"/>
      <c r="G18" s="32"/>
      <c r="H18" s="32"/>
    </row>
    <row r="19" spans="2:15" ht="9" customHeight="1" x14ac:dyDescent="0.3">
      <c r="B19" s="1"/>
      <c r="C19" s="1"/>
      <c r="D19" s="1"/>
      <c r="E19" s="1"/>
    </row>
    <row r="20" spans="2:15" ht="45" customHeight="1" x14ac:dyDescent="0.3">
      <c r="B20" s="22" t="s">
        <v>47</v>
      </c>
      <c r="C20" s="23" t="s">
        <v>48</v>
      </c>
      <c r="D20" s="24" t="s">
        <v>1</v>
      </c>
      <c r="E20" s="25" t="s">
        <v>8</v>
      </c>
      <c r="F20" s="176" t="s">
        <v>430</v>
      </c>
      <c r="G20" s="177"/>
      <c r="H20" s="26" t="s">
        <v>91</v>
      </c>
    </row>
    <row r="21" spans="2:15" x14ac:dyDescent="0.3">
      <c r="B21" s="131"/>
      <c r="C21" s="132"/>
      <c r="D21" s="133"/>
      <c r="E21" s="134"/>
      <c r="F21" s="178"/>
      <c r="G21" s="179"/>
      <c r="H21" s="135" t="str">
        <f ca="1">IF(OR(COUNTA(B21:E21)=1,COUNTA(B21:E21)=2,COUNTA(B21:E21)=3),"Missing entry",IF(AND(ISNA(VLOOKUP($D21,INDIRECT($O$21),1,FALSE)),$D21&lt;&gt;""),"Type of Service mismatch w/ Claim Category",""))</f>
        <v/>
      </c>
      <c r="L21"/>
      <c r="N21" t="s">
        <v>88</v>
      </c>
      <c r="O21" t="str">
        <f>"List_Cat_"&amp;C16</f>
        <v>List_Cat_</v>
      </c>
    </row>
    <row r="22" spans="2:15" x14ac:dyDescent="0.3">
      <c r="B22" s="136"/>
      <c r="C22" s="137"/>
      <c r="D22" s="138"/>
      <c r="E22" s="139"/>
      <c r="F22" s="180"/>
      <c r="G22" s="181"/>
      <c r="H22" s="135" t="str">
        <f t="shared" ref="H22:H85" ca="1" si="2">IF(OR(COUNTA(B22:E22)=1,COUNTA(B22:E22)=2,COUNTA(B22:E22)=3),"Missing entry",IF(AND(ISNA(VLOOKUP($D22,INDIRECT($O$21),1,FALSE)),$D22&lt;&gt;""),"Type of Service mismatch w/ Claim Category",""))</f>
        <v/>
      </c>
    </row>
    <row r="23" spans="2:15" x14ac:dyDescent="0.3">
      <c r="B23" s="136"/>
      <c r="C23" s="137"/>
      <c r="D23" s="138"/>
      <c r="E23" s="140"/>
      <c r="F23" s="180"/>
      <c r="G23" s="181"/>
      <c r="H23" s="135" t="str">
        <f t="shared" ca="1" si="2"/>
        <v/>
      </c>
    </row>
    <row r="24" spans="2:15" x14ac:dyDescent="0.3">
      <c r="B24" s="141"/>
      <c r="C24" s="142"/>
      <c r="D24" s="138"/>
      <c r="E24" s="139"/>
      <c r="F24" s="180"/>
      <c r="G24" s="181"/>
      <c r="H24" s="135" t="str">
        <f t="shared" ca="1" si="2"/>
        <v/>
      </c>
    </row>
    <row r="25" spans="2:15" x14ac:dyDescent="0.3">
      <c r="B25" s="141"/>
      <c r="C25" s="142"/>
      <c r="D25" s="138"/>
      <c r="E25" s="139"/>
      <c r="F25" s="180"/>
      <c r="G25" s="181"/>
      <c r="H25" s="135" t="str">
        <f t="shared" ca="1" si="2"/>
        <v/>
      </c>
    </row>
    <row r="26" spans="2:15" x14ac:dyDescent="0.3">
      <c r="B26" s="141"/>
      <c r="C26" s="142"/>
      <c r="D26" s="138"/>
      <c r="E26" s="139"/>
      <c r="F26" s="180"/>
      <c r="G26" s="181"/>
      <c r="H26" s="135" t="str">
        <f t="shared" ca="1" si="2"/>
        <v/>
      </c>
    </row>
    <row r="27" spans="2:15" x14ac:dyDescent="0.3">
      <c r="B27" s="141"/>
      <c r="C27" s="142"/>
      <c r="D27" s="138"/>
      <c r="E27" s="139"/>
      <c r="F27" s="180"/>
      <c r="G27" s="181"/>
      <c r="H27" s="135" t="str">
        <f t="shared" ca="1" si="2"/>
        <v/>
      </c>
    </row>
    <row r="28" spans="2:15" x14ac:dyDescent="0.3">
      <c r="B28" s="141"/>
      <c r="C28" s="142"/>
      <c r="D28" s="138"/>
      <c r="E28" s="139"/>
      <c r="F28" s="180"/>
      <c r="G28" s="181"/>
      <c r="H28" s="135" t="str">
        <f t="shared" ca="1" si="2"/>
        <v/>
      </c>
    </row>
    <row r="29" spans="2:15" x14ac:dyDescent="0.3">
      <c r="B29" s="141"/>
      <c r="C29" s="142"/>
      <c r="D29" s="138"/>
      <c r="E29" s="139"/>
      <c r="F29" s="180"/>
      <c r="G29" s="181"/>
      <c r="H29" s="135" t="str">
        <f t="shared" ca="1" si="2"/>
        <v/>
      </c>
    </row>
    <row r="30" spans="2:15" x14ac:dyDescent="0.3">
      <c r="B30" s="141"/>
      <c r="C30" s="142"/>
      <c r="D30" s="138"/>
      <c r="E30" s="139"/>
      <c r="F30" s="180"/>
      <c r="G30" s="181"/>
      <c r="H30" s="135" t="str">
        <f t="shared" ca="1" si="2"/>
        <v/>
      </c>
    </row>
    <row r="31" spans="2:15" x14ac:dyDescent="0.3">
      <c r="B31" s="141"/>
      <c r="C31" s="142"/>
      <c r="D31" s="138"/>
      <c r="E31" s="139"/>
      <c r="F31" s="180"/>
      <c r="G31" s="181"/>
      <c r="H31" s="135" t="str">
        <f t="shared" ca="1" si="2"/>
        <v/>
      </c>
    </row>
    <row r="32" spans="2:15" x14ac:dyDescent="0.3">
      <c r="B32" s="141"/>
      <c r="C32" s="142"/>
      <c r="D32" s="138"/>
      <c r="E32" s="139"/>
      <c r="F32" s="180"/>
      <c r="G32" s="181"/>
      <c r="H32" s="135" t="str">
        <f t="shared" ca="1" si="2"/>
        <v/>
      </c>
    </row>
    <row r="33" spans="2:8" x14ac:dyDescent="0.3">
      <c r="B33" s="141"/>
      <c r="C33" s="142"/>
      <c r="D33" s="138"/>
      <c r="E33" s="139"/>
      <c r="F33" s="180"/>
      <c r="G33" s="181"/>
      <c r="H33" s="135" t="str">
        <f t="shared" ca="1" si="2"/>
        <v/>
      </c>
    </row>
    <row r="34" spans="2:8" x14ac:dyDescent="0.3">
      <c r="B34" s="141"/>
      <c r="C34" s="142"/>
      <c r="D34" s="138"/>
      <c r="E34" s="139"/>
      <c r="F34" s="180"/>
      <c r="G34" s="181"/>
      <c r="H34" s="135" t="str">
        <f t="shared" ca="1" si="2"/>
        <v/>
      </c>
    </row>
    <row r="35" spans="2:8" x14ac:dyDescent="0.3">
      <c r="B35" s="141"/>
      <c r="C35" s="142"/>
      <c r="D35" s="138"/>
      <c r="E35" s="139"/>
      <c r="F35" s="180"/>
      <c r="G35" s="181"/>
      <c r="H35" s="135" t="str">
        <f t="shared" ca="1" si="2"/>
        <v/>
      </c>
    </row>
    <row r="36" spans="2:8" x14ac:dyDescent="0.3">
      <c r="B36" s="141"/>
      <c r="C36" s="142"/>
      <c r="D36" s="138"/>
      <c r="E36" s="139"/>
      <c r="F36" s="180"/>
      <c r="G36" s="181"/>
      <c r="H36" s="135" t="str">
        <f t="shared" ca="1" si="2"/>
        <v/>
      </c>
    </row>
    <row r="37" spans="2:8" x14ac:dyDescent="0.3">
      <c r="B37" s="141"/>
      <c r="C37" s="142"/>
      <c r="D37" s="138"/>
      <c r="E37" s="139"/>
      <c r="F37" s="180"/>
      <c r="G37" s="181"/>
      <c r="H37" s="135" t="str">
        <f t="shared" ca="1" si="2"/>
        <v/>
      </c>
    </row>
    <row r="38" spans="2:8" x14ac:dyDescent="0.3">
      <c r="B38" s="141"/>
      <c r="C38" s="142"/>
      <c r="D38" s="138"/>
      <c r="E38" s="139"/>
      <c r="F38" s="180"/>
      <c r="G38" s="181"/>
      <c r="H38" s="135" t="str">
        <f t="shared" ca="1" si="2"/>
        <v/>
      </c>
    </row>
    <row r="39" spans="2:8" x14ac:dyDescent="0.3">
      <c r="B39" s="141"/>
      <c r="C39" s="142"/>
      <c r="D39" s="138"/>
      <c r="E39" s="139"/>
      <c r="F39" s="180"/>
      <c r="G39" s="181"/>
      <c r="H39" s="135" t="str">
        <f t="shared" ca="1" si="2"/>
        <v/>
      </c>
    </row>
    <row r="40" spans="2:8" x14ac:dyDescent="0.3">
      <c r="B40" s="141"/>
      <c r="C40" s="142"/>
      <c r="D40" s="138"/>
      <c r="E40" s="139"/>
      <c r="F40" s="180"/>
      <c r="G40" s="181"/>
      <c r="H40" s="135" t="str">
        <f t="shared" ca="1" si="2"/>
        <v/>
      </c>
    </row>
    <row r="41" spans="2:8" x14ac:dyDescent="0.3">
      <c r="B41" s="141"/>
      <c r="C41" s="142"/>
      <c r="D41" s="138"/>
      <c r="E41" s="139"/>
      <c r="F41" s="180"/>
      <c r="G41" s="181"/>
      <c r="H41" s="135" t="str">
        <f t="shared" ca="1" si="2"/>
        <v/>
      </c>
    </row>
    <row r="42" spans="2:8" x14ac:dyDescent="0.3">
      <c r="B42" s="141"/>
      <c r="C42" s="142"/>
      <c r="D42" s="138"/>
      <c r="E42" s="139"/>
      <c r="F42" s="180"/>
      <c r="G42" s="181"/>
      <c r="H42" s="135" t="str">
        <f t="shared" ca="1" si="2"/>
        <v/>
      </c>
    </row>
    <row r="43" spans="2:8" x14ac:dyDescent="0.3">
      <c r="B43" s="141"/>
      <c r="C43" s="142"/>
      <c r="D43" s="138"/>
      <c r="E43" s="139"/>
      <c r="F43" s="180"/>
      <c r="G43" s="181"/>
      <c r="H43" s="135" t="str">
        <f t="shared" ca="1" si="2"/>
        <v/>
      </c>
    </row>
    <row r="44" spans="2:8" x14ac:dyDescent="0.3">
      <c r="B44" s="141"/>
      <c r="C44" s="142"/>
      <c r="D44" s="138"/>
      <c r="E44" s="139"/>
      <c r="F44" s="180"/>
      <c r="G44" s="181"/>
      <c r="H44" s="135" t="str">
        <f t="shared" ca="1" si="2"/>
        <v/>
      </c>
    </row>
    <row r="45" spans="2:8" x14ac:dyDescent="0.3">
      <c r="B45" s="141"/>
      <c r="C45" s="142"/>
      <c r="D45" s="138"/>
      <c r="E45" s="139"/>
      <c r="F45" s="180"/>
      <c r="G45" s="181"/>
      <c r="H45" s="135" t="str">
        <f t="shared" ca="1" si="2"/>
        <v/>
      </c>
    </row>
    <row r="46" spans="2:8" x14ac:dyDescent="0.3">
      <c r="B46" s="141"/>
      <c r="C46" s="142"/>
      <c r="D46" s="138"/>
      <c r="E46" s="139"/>
      <c r="F46" s="180"/>
      <c r="G46" s="181"/>
      <c r="H46" s="135" t="str">
        <f t="shared" ca="1" si="2"/>
        <v/>
      </c>
    </row>
    <row r="47" spans="2:8" x14ac:dyDescent="0.3">
      <c r="B47" s="141"/>
      <c r="C47" s="142"/>
      <c r="D47" s="138"/>
      <c r="E47" s="139"/>
      <c r="F47" s="180"/>
      <c r="G47" s="181"/>
      <c r="H47" s="135" t="str">
        <f t="shared" ca="1" si="2"/>
        <v/>
      </c>
    </row>
    <row r="48" spans="2:8" x14ac:dyDescent="0.3">
      <c r="B48" s="141"/>
      <c r="C48" s="142"/>
      <c r="D48" s="138"/>
      <c r="E48" s="139"/>
      <c r="F48" s="180"/>
      <c r="G48" s="181"/>
      <c r="H48" s="135" t="str">
        <f t="shared" ca="1" si="2"/>
        <v/>
      </c>
    </row>
    <row r="49" spans="2:8" x14ac:dyDescent="0.3">
      <c r="B49" s="141"/>
      <c r="C49" s="142"/>
      <c r="D49" s="138"/>
      <c r="E49" s="139"/>
      <c r="F49" s="180"/>
      <c r="G49" s="181"/>
      <c r="H49" s="135" t="str">
        <f t="shared" ca="1" si="2"/>
        <v/>
      </c>
    </row>
    <row r="50" spans="2:8" x14ac:dyDescent="0.3">
      <c r="B50" s="141"/>
      <c r="C50" s="142"/>
      <c r="D50" s="138"/>
      <c r="E50" s="139"/>
      <c r="F50" s="180"/>
      <c r="G50" s="181"/>
      <c r="H50" s="135" t="str">
        <f t="shared" ca="1" si="2"/>
        <v/>
      </c>
    </row>
    <row r="51" spans="2:8" x14ac:dyDescent="0.3">
      <c r="B51" s="141"/>
      <c r="C51" s="142"/>
      <c r="D51" s="138"/>
      <c r="E51" s="139"/>
      <c r="F51" s="180"/>
      <c r="G51" s="181"/>
      <c r="H51" s="135" t="str">
        <f t="shared" ca="1" si="2"/>
        <v/>
      </c>
    </row>
    <row r="52" spans="2:8" x14ac:dyDescent="0.3">
      <c r="B52" s="141"/>
      <c r="C52" s="142"/>
      <c r="D52" s="138"/>
      <c r="E52" s="139"/>
      <c r="F52" s="180"/>
      <c r="G52" s="181"/>
      <c r="H52" s="135" t="str">
        <f t="shared" ca="1" si="2"/>
        <v/>
      </c>
    </row>
    <row r="53" spans="2:8" x14ac:dyDescent="0.3">
      <c r="B53" s="141"/>
      <c r="C53" s="142"/>
      <c r="D53" s="138"/>
      <c r="E53" s="139"/>
      <c r="F53" s="180"/>
      <c r="G53" s="181"/>
      <c r="H53" s="135" t="str">
        <f t="shared" ca="1" si="2"/>
        <v/>
      </c>
    </row>
    <row r="54" spans="2:8" x14ac:dyDescent="0.3">
      <c r="B54" s="141"/>
      <c r="C54" s="142"/>
      <c r="D54" s="138"/>
      <c r="E54" s="139"/>
      <c r="F54" s="180"/>
      <c r="G54" s="181"/>
      <c r="H54" s="135" t="str">
        <f t="shared" ca="1" si="2"/>
        <v/>
      </c>
    </row>
    <row r="55" spans="2:8" x14ac:dyDescent="0.3">
      <c r="B55" s="141"/>
      <c r="C55" s="142"/>
      <c r="D55" s="138"/>
      <c r="E55" s="139"/>
      <c r="F55" s="180"/>
      <c r="G55" s="181"/>
      <c r="H55" s="135" t="str">
        <f t="shared" ca="1" si="2"/>
        <v/>
      </c>
    </row>
    <row r="56" spans="2:8" x14ac:dyDescent="0.3">
      <c r="B56" s="141"/>
      <c r="C56" s="142"/>
      <c r="D56" s="138"/>
      <c r="E56" s="139"/>
      <c r="F56" s="180"/>
      <c r="G56" s="181"/>
      <c r="H56" s="135" t="str">
        <f t="shared" ca="1" si="2"/>
        <v/>
      </c>
    </row>
    <row r="57" spans="2:8" x14ac:dyDescent="0.3">
      <c r="B57" s="141"/>
      <c r="C57" s="142"/>
      <c r="D57" s="138"/>
      <c r="E57" s="139"/>
      <c r="F57" s="180"/>
      <c r="G57" s="181"/>
      <c r="H57" s="135" t="str">
        <f t="shared" ca="1" si="2"/>
        <v/>
      </c>
    </row>
    <row r="58" spans="2:8" x14ac:dyDescent="0.3">
      <c r="B58" s="141"/>
      <c r="C58" s="142"/>
      <c r="D58" s="138"/>
      <c r="E58" s="139"/>
      <c r="F58" s="180"/>
      <c r="G58" s="181"/>
      <c r="H58" s="135" t="str">
        <f t="shared" ca="1" si="2"/>
        <v/>
      </c>
    </row>
    <row r="59" spans="2:8" x14ac:dyDescent="0.3">
      <c r="B59" s="141"/>
      <c r="C59" s="142"/>
      <c r="D59" s="138"/>
      <c r="E59" s="139"/>
      <c r="F59" s="180"/>
      <c r="G59" s="181"/>
      <c r="H59" s="135" t="str">
        <f t="shared" ca="1" si="2"/>
        <v/>
      </c>
    </row>
    <row r="60" spans="2:8" x14ac:dyDescent="0.3">
      <c r="B60" s="141"/>
      <c r="C60" s="142"/>
      <c r="D60" s="138"/>
      <c r="E60" s="139"/>
      <c r="F60" s="180"/>
      <c r="G60" s="181"/>
      <c r="H60" s="135" t="str">
        <f t="shared" ca="1" si="2"/>
        <v/>
      </c>
    </row>
    <row r="61" spans="2:8" x14ac:dyDescent="0.3">
      <c r="B61" s="141"/>
      <c r="C61" s="142"/>
      <c r="D61" s="138"/>
      <c r="E61" s="139"/>
      <c r="F61" s="180"/>
      <c r="G61" s="181"/>
      <c r="H61" s="135" t="str">
        <f t="shared" ca="1" si="2"/>
        <v/>
      </c>
    </row>
    <row r="62" spans="2:8" x14ac:dyDescent="0.3">
      <c r="B62" s="141"/>
      <c r="C62" s="142"/>
      <c r="D62" s="138"/>
      <c r="E62" s="139"/>
      <c r="F62" s="180"/>
      <c r="G62" s="181"/>
      <c r="H62" s="135" t="str">
        <f t="shared" ca="1" si="2"/>
        <v/>
      </c>
    </row>
    <row r="63" spans="2:8" x14ac:dyDescent="0.3">
      <c r="B63" s="141"/>
      <c r="C63" s="142"/>
      <c r="D63" s="138"/>
      <c r="E63" s="139"/>
      <c r="F63" s="180"/>
      <c r="G63" s="181"/>
      <c r="H63" s="135" t="str">
        <f t="shared" ca="1" si="2"/>
        <v/>
      </c>
    </row>
    <row r="64" spans="2:8" x14ac:dyDescent="0.3">
      <c r="B64" s="141"/>
      <c r="C64" s="142"/>
      <c r="D64" s="138"/>
      <c r="E64" s="139"/>
      <c r="F64" s="180"/>
      <c r="G64" s="181"/>
      <c r="H64" s="135" t="str">
        <f t="shared" ca="1" si="2"/>
        <v/>
      </c>
    </row>
    <row r="65" spans="2:8" x14ac:dyDescent="0.3">
      <c r="B65" s="141"/>
      <c r="C65" s="142"/>
      <c r="D65" s="138"/>
      <c r="E65" s="139"/>
      <c r="F65" s="180"/>
      <c r="G65" s="181"/>
      <c r="H65" s="135" t="str">
        <f t="shared" ca="1" si="2"/>
        <v/>
      </c>
    </row>
    <row r="66" spans="2:8" x14ac:dyDescent="0.3">
      <c r="B66" s="141"/>
      <c r="C66" s="142"/>
      <c r="D66" s="138"/>
      <c r="E66" s="139"/>
      <c r="F66" s="180"/>
      <c r="G66" s="181"/>
      <c r="H66" s="135" t="str">
        <f t="shared" ca="1" si="2"/>
        <v/>
      </c>
    </row>
    <row r="67" spans="2:8" x14ac:dyDescent="0.3">
      <c r="B67" s="141"/>
      <c r="C67" s="142"/>
      <c r="D67" s="138"/>
      <c r="E67" s="139"/>
      <c r="F67" s="180"/>
      <c r="G67" s="181"/>
      <c r="H67" s="135" t="str">
        <f t="shared" ca="1" si="2"/>
        <v/>
      </c>
    </row>
    <row r="68" spans="2:8" x14ac:dyDescent="0.3">
      <c r="B68" s="141"/>
      <c r="C68" s="142"/>
      <c r="D68" s="138"/>
      <c r="E68" s="139"/>
      <c r="F68" s="180"/>
      <c r="G68" s="181"/>
      <c r="H68" s="135" t="str">
        <f t="shared" ca="1" si="2"/>
        <v/>
      </c>
    </row>
    <row r="69" spans="2:8" x14ac:dyDescent="0.3">
      <c r="B69" s="141"/>
      <c r="C69" s="142"/>
      <c r="D69" s="138"/>
      <c r="E69" s="139"/>
      <c r="F69" s="180"/>
      <c r="G69" s="181"/>
      <c r="H69" s="135" t="str">
        <f t="shared" ca="1" si="2"/>
        <v/>
      </c>
    </row>
    <row r="70" spans="2:8" x14ac:dyDescent="0.3">
      <c r="B70" s="141"/>
      <c r="C70" s="142"/>
      <c r="D70" s="138"/>
      <c r="E70" s="139"/>
      <c r="F70" s="180"/>
      <c r="G70" s="181"/>
      <c r="H70" s="135" t="str">
        <f t="shared" ca="1" si="2"/>
        <v/>
      </c>
    </row>
    <row r="71" spans="2:8" x14ac:dyDescent="0.3">
      <c r="B71" s="141"/>
      <c r="C71" s="142"/>
      <c r="D71" s="138"/>
      <c r="E71" s="139"/>
      <c r="F71" s="180"/>
      <c r="G71" s="181"/>
      <c r="H71" s="135" t="str">
        <f t="shared" ca="1" si="2"/>
        <v/>
      </c>
    </row>
    <row r="72" spans="2:8" x14ac:dyDescent="0.3">
      <c r="B72" s="141"/>
      <c r="C72" s="142"/>
      <c r="D72" s="138"/>
      <c r="E72" s="139"/>
      <c r="F72" s="180"/>
      <c r="G72" s="181"/>
      <c r="H72" s="135" t="str">
        <f t="shared" ca="1" si="2"/>
        <v/>
      </c>
    </row>
    <row r="73" spans="2:8" x14ac:dyDescent="0.3">
      <c r="B73" s="141"/>
      <c r="C73" s="142"/>
      <c r="D73" s="138"/>
      <c r="E73" s="139"/>
      <c r="F73" s="180"/>
      <c r="G73" s="181"/>
      <c r="H73" s="135" t="str">
        <f t="shared" ca="1" si="2"/>
        <v/>
      </c>
    </row>
    <row r="74" spans="2:8" x14ac:dyDescent="0.3">
      <c r="B74" s="141"/>
      <c r="C74" s="142"/>
      <c r="D74" s="138"/>
      <c r="E74" s="139"/>
      <c r="F74" s="180"/>
      <c r="G74" s="181"/>
      <c r="H74" s="135" t="str">
        <f t="shared" ca="1" si="2"/>
        <v/>
      </c>
    </row>
    <row r="75" spans="2:8" x14ac:dyDescent="0.3">
      <c r="B75" s="141"/>
      <c r="C75" s="142"/>
      <c r="D75" s="138"/>
      <c r="E75" s="139"/>
      <c r="F75" s="180"/>
      <c r="G75" s="181"/>
      <c r="H75" s="135" t="str">
        <f t="shared" ca="1" si="2"/>
        <v/>
      </c>
    </row>
    <row r="76" spans="2:8" x14ac:dyDescent="0.3">
      <c r="B76" s="141"/>
      <c r="C76" s="142"/>
      <c r="D76" s="138"/>
      <c r="E76" s="139"/>
      <c r="F76" s="180"/>
      <c r="G76" s="181"/>
      <c r="H76" s="135" t="str">
        <f t="shared" ca="1" si="2"/>
        <v/>
      </c>
    </row>
    <row r="77" spans="2:8" x14ac:dyDescent="0.3">
      <c r="B77" s="141"/>
      <c r="C77" s="142"/>
      <c r="D77" s="138"/>
      <c r="E77" s="139"/>
      <c r="F77" s="180"/>
      <c r="G77" s="181"/>
      <c r="H77" s="135" t="str">
        <f t="shared" ca="1" si="2"/>
        <v/>
      </c>
    </row>
    <row r="78" spans="2:8" x14ac:dyDescent="0.3">
      <c r="B78" s="141"/>
      <c r="C78" s="142"/>
      <c r="D78" s="138"/>
      <c r="E78" s="139"/>
      <c r="F78" s="180"/>
      <c r="G78" s="181"/>
      <c r="H78" s="135" t="str">
        <f t="shared" ca="1" si="2"/>
        <v/>
      </c>
    </row>
    <row r="79" spans="2:8" x14ac:dyDescent="0.3">
      <c r="B79" s="141"/>
      <c r="C79" s="142"/>
      <c r="D79" s="138"/>
      <c r="E79" s="139"/>
      <c r="F79" s="180"/>
      <c r="G79" s="181"/>
      <c r="H79" s="135" t="str">
        <f t="shared" ca="1" si="2"/>
        <v/>
      </c>
    </row>
    <row r="80" spans="2:8" x14ac:dyDescent="0.3">
      <c r="B80" s="141"/>
      <c r="C80" s="142"/>
      <c r="D80" s="138"/>
      <c r="E80" s="139"/>
      <c r="F80" s="180"/>
      <c r="G80" s="181"/>
      <c r="H80" s="135" t="str">
        <f t="shared" ca="1" si="2"/>
        <v/>
      </c>
    </row>
    <row r="81" spans="2:8" x14ac:dyDescent="0.3">
      <c r="B81" s="141"/>
      <c r="C81" s="142"/>
      <c r="D81" s="138"/>
      <c r="E81" s="139"/>
      <c r="F81" s="180"/>
      <c r="G81" s="181"/>
      <c r="H81" s="135" t="str">
        <f t="shared" ca="1" si="2"/>
        <v/>
      </c>
    </row>
    <row r="82" spans="2:8" x14ac:dyDescent="0.3">
      <c r="B82" s="141"/>
      <c r="C82" s="142"/>
      <c r="D82" s="138"/>
      <c r="E82" s="139"/>
      <c r="F82" s="180"/>
      <c r="G82" s="181"/>
      <c r="H82" s="135" t="str">
        <f t="shared" ca="1" si="2"/>
        <v/>
      </c>
    </row>
    <row r="83" spans="2:8" x14ac:dyDescent="0.3">
      <c r="B83" s="141"/>
      <c r="C83" s="142"/>
      <c r="D83" s="138"/>
      <c r="E83" s="139"/>
      <c r="F83" s="180"/>
      <c r="G83" s="181"/>
      <c r="H83" s="135" t="str">
        <f t="shared" ca="1" si="2"/>
        <v/>
      </c>
    </row>
    <row r="84" spans="2:8" x14ac:dyDescent="0.3">
      <c r="B84" s="141"/>
      <c r="C84" s="142"/>
      <c r="D84" s="138"/>
      <c r="E84" s="139"/>
      <c r="F84" s="180"/>
      <c r="G84" s="181"/>
      <c r="H84" s="135" t="str">
        <f t="shared" ca="1" si="2"/>
        <v/>
      </c>
    </row>
    <row r="85" spans="2:8" x14ac:dyDescent="0.3">
      <c r="B85" s="141"/>
      <c r="C85" s="142"/>
      <c r="D85" s="138"/>
      <c r="E85" s="139"/>
      <c r="F85" s="180"/>
      <c r="G85" s="181"/>
      <c r="H85" s="135" t="str">
        <f t="shared" ca="1" si="2"/>
        <v/>
      </c>
    </row>
    <row r="86" spans="2:8" x14ac:dyDescent="0.3">
      <c r="B86" s="141"/>
      <c r="C86" s="142"/>
      <c r="D86" s="138"/>
      <c r="E86" s="139"/>
      <c r="F86" s="180"/>
      <c r="G86" s="181"/>
      <c r="H86" s="135" t="str">
        <f t="shared" ref="H86:H116" ca="1" si="3">IF(OR(COUNTA(B86:E86)=1,COUNTA(B86:E86)=2,COUNTA(B86:E86)=3),"Missing entry",IF(AND(ISNA(VLOOKUP($D86,INDIRECT($O$21),1,FALSE)),$D86&lt;&gt;""),"Type of Service mismatch w/ Claim Category",""))</f>
        <v/>
      </c>
    </row>
    <row r="87" spans="2:8" x14ac:dyDescent="0.3">
      <c r="B87" s="141"/>
      <c r="C87" s="142"/>
      <c r="D87" s="138"/>
      <c r="E87" s="139"/>
      <c r="F87" s="180"/>
      <c r="G87" s="181"/>
      <c r="H87" s="135" t="str">
        <f t="shared" ca="1" si="3"/>
        <v/>
      </c>
    </row>
    <row r="88" spans="2:8" x14ac:dyDescent="0.3">
      <c r="B88" s="141"/>
      <c r="C88" s="142"/>
      <c r="D88" s="138"/>
      <c r="E88" s="139"/>
      <c r="F88" s="180"/>
      <c r="G88" s="181"/>
      <c r="H88" s="135" t="str">
        <f t="shared" ca="1" si="3"/>
        <v/>
      </c>
    </row>
    <row r="89" spans="2:8" x14ac:dyDescent="0.3">
      <c r="B89" s="141"/>
      <c r="C89" s="142"/>
      <c r="D89" s="138"/>
      <c r="E89" s="139"/>
      <c r="F89" s="180"/>
      <c r="G89" s="181"/>
      <c r="H89" s="135" t="str">
        <f t="shared" ca="1" si="3"/>
        <v/>
      </c>
    </row>
    <row r="90" spans="2:8" x14ac:dyDescent="0.3">
      <c r="B90" s="141"/>
      <c r="C90" s="142"/>
      <c r="D90" s="138"/>
      <c r="E90" s="139"/>
      <c r="F90" s="180"/>
      <c r="G90" s="181"/>
      <c r="H90" s="135" t="str">
        <f t="shared" ca="1" si="3"/>
        <v/>
      </c>
    </row>
    <row r="91" spans="2:8" x14ac:dyDescent="0.3">
      <c r="B91" s="141"/>
      <c r="C91" s="142"/>
      <c r="D91" s="138"/>
      <c r="E91" s="139"/>
      <c r="F91" s="180"/>
      <c r="G91" s="181"/>
      <c r="H91" s="135" t="str">
        <f t="shared" ca="1" si="3"/>
        <v/>
      </c>
    </row>
    <row r="92" spans="2:8" x14ac:dyDescent="0.3">
      <c r="B92" s="141"/>
      <c r="C92" s="142"/>
      <c r="D92" s="138"/>
      <c r="E92" s="139"/>
      <c r="F92" s="180"/>
      <c r="G92" s="181"/>
      <c r="H92" s="135" t="str">
        <f t="shared" ca="1" si="3"/>
        <v/>
      </c>
    </row>
    <row r="93" spans="2:8" x14ac:dyDescent="0.3">
      <c r="B93" s="141"/>
      <c r="C93" s="142"/>
      <c r="D93" s="138"/>
      <c r="E93" s="139"/>
      <c r="F93" s="180"/>
      <c r="G93" s="181"/>
      <c r="H93" s="135" t="str">
        <f t="shared" ca="1" si="3"/>
        <v/>
      </c>
    </row>
    <row r="94" spans="2:8" x14ac:dyDescent="0.3">
      <c r="B94" s="141"/>
      <c r="C94" s="142"/>
      <c r="D94" s="138"/>
      <c r="E94" s="139"/>
      <c r="F94" s="180"/>
      <c r="G94" s="181"/>
      <c r="H94" s="135" t="str">
        <f t="shared" ca="1" si="3"/>
        <v/>
      </c>
    </row>
    <row r="95" spans="2:8" x14ac:dyDescent="0.3">
      <c r="B95" s="141"/>
      <c r="C95" s="142"/>
      <c r="D95" s="138"/>
      <c r="E95" s="139"/>
      <c r="F95" s="180"/>
      <c r="G95" s="181"/>
      <c r="H95" s="135" t="str">
        <f t="shared" ca="1" si="3"/>
        <v/>
      </c>
    </row>
    <row r="96" spans="2:8" x14ac:dyDescent="0.3">
      <c r="B96" s="141"/>
      <c r="C96" s="142"/>
      <c r="D96" s="138"/>
      <c r="E96" s="139"/>
      <c r="F96" s="180"/>
      <c r="G96" s="181"/>
      <c r="H96" s="135" t="str">
        <f t="shared" ca="1" si="3"/>
        <v/>
      </c>
    </row>
    <row r="97" spans="2:8" x14ac:dyDescent="0.3">
      <c r="B97" s="141"/>
      <c r="C97" s="142"/>
      <c r="D97" s="138"/>
      <c r="E97" s="139"/>
      <c r="F97" s="180"/>
      <c r="G97" s="181"/>
      <c r="H97" s="135" t="str">
        <f t="shared" ca="1" si="3"/>
        <v/>
      </c>
    </row>
    <row r="98" spans="2:8" x14ac:dyDescent="0.3">
      <c r="B98" s="141"/>
      <c r="C98" s="142"/>
      <c r="D98" s="138"/>
      <c r="E98" s="139"/>
      <c r="F98" s="180"/>
      <c r="G98" s="181"/>
      <c r="H98" s="135" t="str">
        <f t="shared" ca="1" si="3"/>
        <v/>
      </c>
    </row>
    <row r="99" spans="2:8" x14ac:dyDescent="0.3">
      <c r="B99" s="141"/>
      <c r="C99" s="142"/>
      <c r="D99" s="138"/>
      <c r="E99" s="139"/>
      <c r="F99" s="180"/>
      <c r="G99" s="181"/>
      <c r="H99" s="135" t="str">
        <f t="shared" ca="1" si="3"/>
        <v/>
      </c>
    </row>
    <row r="100" spans="2:8" x14ac:dyDescent="0.3">
      <c r="B100" s="141"/>
      <c r="C100" s="142"/>
      <c r="D100" s="138"/>
      <c r="E100" s="139"/>
      <c r="F100" s="180"/>
      <c r="G100" s="181"/>
      <c r="H100" s="135" t="str">
        <f t="shared" ca="1" si="3"/>
        <v/>
      </c>
    </row>
    <row r="101" spans="2:8" x14ac:dyDescent="0.3">
      <c r="B101" s="141"/>
      <c r="C101" s="142"/>
      <c r="D101" s="138"/>
      <c r="E101" s="139"/>
      <c r="F101" s="180"/>
      <c r="G101" s="181"/>
      <c r="H101" s="135" t="str">
        <f t="shared" ca="1" si="3"/>
        <v/>
      </c>
    </row>
    <row r="102" spans="2:8" x14ac:dyDescent="0.3">
      <c r="B102" s="141"/>
      <c r="C102" s="142"/>
      <c r="D102" s="138"/>
      <c r="E102" s="139"/>
      <c r="F102" s="180"/>
      <c r="G102" s="181"/>
      <c r="H102" s="135" t="str">
        <f t="shared" ca="1" si="3"/>
        <v/>
      </c>
    </row>
    <row r="103" spans="2:8" x14ac:dyDescent="0.3">
      <c r="B103" s="141"/>
      <c r="C103" s="142"/>
      <c r="D103" s="138"/>
      <c r="E103" s="139"/>
      <c r="F103" s="180"/>
      <c r="G103" s="181"/>
      <c r="H103" s="135" t="str">
        <f t="shared" ca="1" si="3"/>
        <v/>
      </c>
    </row>
    <row r="104" spans="2:8" x14ac:dyDescent="0.3">
      <c r="B104" s="141"/>
      <c r="C104" s="142"/>
      <c r="D104" s="138"/>
      <c r="E104" s="139"/>
      <c r="F104" s="180"/>
      <c r="G104" s="181"/>
      <c r="H104" s="135" t="str">
        <f t="shared" ca="1" si="3"/>
        <v/>
      </c>
    </row>
    <row r="105" spans="2:8" x14ac:dyDescent="0.3">
      <c r="B105" s="141"/>
      <c r="C105" s="142"/>
      <c r="D105" s="138"/>
      <c r="E105" s="139"/>
      <c r="F105" s="180"/>
      <c r="G105" s="181"/>
      <c r="H105" s="135" t="str">
        <f t="shared" ca="1" si="3"/>
        <v/>
      </c>
    </row>
    <row r="106" spans="2:8" x14ac:dyDescent="0.3">
      <c r="B106" s="141"/>
      <c r="C106" s="142"/>
      <c r="D106" s="138"/>
      <c r="E106" s="139"/>
      <c r="F106" s="180"/>
      <c r="G106" s="181"/>
      <c r="H106" s="135" t="str">
        <f t="shared" ca="1" si="3"/>
        <v/>
      </c>
    </row>
    <row r="107" spans="2:8" x14ac:dyDescent="0.3">
      <c r="B107" s="141"/>
      <c r="C107" s="142"/>
      <c r="D107" s="138"/>
      <c r="E107" s="139"/>
      <c r="F107" s="180"/>
      <c r="G107" s="181"/>
      <c r="H107" s="135" t="str">
        <f t="shared" ca="1" si="3"/>
        <v/>
      </c>
    </row>
    <row r="108" spans="2:8" x14ac:dyDescent="0.3">
      <c r="B108" s="141"/>
      <c r="C108" s="142"/>
      <c r="D108" s="138"/>
      <c r="E108" s="139"/>
      <c r="F108" s="180"/>
      <c r="G108" s="181"/>
      <c r="H108" s="135" t="str">
        <f t="shared" ca="1" si="3"/>
        <v/>
      </c>
    </row>
    <row r="109" spans="2:8" x14ac:dyDescent="0.3">
      <c r="B109" s="141"/>
      <c r="C109" s="142"/>
      <c r="D109" s="138"/>
      <c r="E109" s="139"/>
      <c r="F109" s="180"/>
      <c r="G109" s="181"/>
      <c r="H109" s="135" t="str">
        <f t="shared" ca="1" si="3"/>
        <v/>
      </c>
    </row>
    <row r="110" spans="2:8" x14ac:dyDescent="0.3">
      <c r="B110" s="141"/>
      <c r="C110" s="142"/>
      <c r="D110" s="138"/>
      <c r="E110" s="139"/>
      <c r="F110" s="180"/>
      <c r="G110" s="181"/>
      <c r="H110" s="135" t="str">
        <f t="shared" ca="1" si="3"/>
        <v/>
      </c>
    </row>
    <row r="111" spans="2:8" x14ac:dyDescent="0.3">
      <c r="B111" s="141"/>
      <c r="C111" s="142"/>
      <c r="D111" s="138"/>
      <c r="E111" s="139"/>
      <c r="F111" s="180"/>
      <c r="G111" s="181"/>
      <c r="H111" s="135" t="str">
        <f t="shared" ca="1" si="3"/>
        <v/>
      </c>
    </row>
    <row r="112" spans="2:8" x14ac:dyDescent="0.3">
      <c r="B112" s="141"/>
      <c r="C112" s="142"/>
      <c r="D112" s="138"/>
      <c r="E112" s="139"/>
      <c r="F112" s="180"/>
      <c r="G112" s="181"/>
      <c r="H112" s="135" t="str">
        <f t="shared" ca="1" si="3"/>
        <v/>
      </c>
    </row>
    <row r="113" spans="2:8" x14ac:dyDescent="0.3">
      <c r="B113" s="141"/>
      <c r="C113" s="142"/>
      <c r="D113" s="138"/>
      <c r="E113" s="139"/>
      <c r="F113" s="180"/>
      <c r="G113" s="181"/>
      <c r="H113" s="135" t="str">
        <f t="shared" ca="1" si="3"/>
        <v/>
      </c>
    </row>
    <row r="114" spans="2:8" x14ac:dyDescent="0.3">
      <c r="B114" s="141"/>
      <c r="C114" s="142"/>
      <c r="D114" s="138"/>
      <c r="E114" s="139"/>
      <c r="F114" s="180"/>
      <c r="G114" s="181"/>
      <c r="H114" s="135" t="str">
        <f t="shared" ca="1" si="3"/>
        <v/>
      </c>
    </row>
    <row r="115" spans="2:8" x14ac:dyDescent="0.3">
      <c r="B115" s="141"/>
      <c r="C115" s="142"/>
      <c r="D115" s="138"/>
      <c r="E115" s="139"/>
      <c r="F115" s="180"/>
      <c r="G115" s="181"/>
      <c r="H115" s="135" t="str">
        <f t="shared" ca="1" si="3"/>
        <v/>
      </c>
    </row>
    <row r="116" spans="2:8" x14ac:dyDescent="0.3">
      <c r="B116" s="136"/>
      <c r="C116" s="137"/>
      <c r="D116" s="138"/>
      <c r="E116" s="139"/>
      <c r="F116" s="182"/>
      <c r="G116" s="183"/>
      <c r="H116" s="143" t="str">
        <f t="shared" ca="1" si="3"/>
        <v/>
      </c>
    </row>
    <row r="117" spans="2:8" ht="15.9" customHeight="1" x14ac:dyDescent="0.3">
      <c r="B117" s="47"/>
      <c r="C117" s="48"/>
      <c r="D117" s="49" t="s">
        <v>10</v>
      </c>
      <c r="E117" s="42">
        <f>SUMIF($D$21:$D$116,"Legal Defence Fees",$E$21:$E$116)</f>
        <v>0</v>
      </c>
      <c r="F117" s="161"/>
      <c r="G117" s="162"/>
      <c r="H117" s="129"/>
    </row>
    <row r="118" spans="2:8" ht="15.9" customHeight="1" x14ac:dyDescent="0.3">
      <c r="B118" s="50"/>
      <c r="C118" s="51"/>
      <c r="D118" s="52" t="s">
        <v>46</v>
      </c>
      <c r="E118" s="43">
        <f>IF(AND(E117&gt;0,C16="I"),10000,0)</f>
        <v>0</v>
      </c>
      <c r="F118" s="163"/>
      <c r="G118" s="164"/>
      <c r="H118" s="129"/>
    </row>
    <row r="119" spans="2:8" ht="15.9" customHeight="1" x14ac:dyDescent="0.3">
      <c r="B119" s="50"/>
      <c r="C119" s="51"/>
      <c r="D119" s="53" t="s">
        <v>11</v>
      </c>
      <c r="E119" s="43">
        <f>IF(C16="I",MAX(0,E117-E118),E117)</f>
        <v>0</v>
      </c>
      <c r="F119" s="163"/>
      <c r="G119" s="164"/>
      <c r="H119" s="129"/>
    </row>
    <row r="120" spans="2:8" ht="6" customHeight="1" x14ac:dyDescent="0.3">
      <c r="B120" s="50"/>
      <c r="C120" s="51"/>
      <c r="D120" s="53"/>
      <c r="E120" s="44"/>
      <c r="F120" s="163"/>
      <c r="G120" s="164"/>
      <c r="H120" s="129"/>
    </row>
    <row r="121" spans="2:8" ht="15.9" customHeight="1" x14ac:dyDescent="0.3">
      <c r="B121" s="50"/>
      <c r="C121" s="51"/>
      <c r="D121" s="53" t="s">
        <v>12</v>
      </c>
      <c r="E121" s="44">
        <f>SUM(E21:E116)-E117</f>
        <v>0</v>
      </c>
      <c r="F121" s="163"/>
      <c r="G121" s="164"/>
      <c r="H121" s="129"/>
    </row>
    <row r="122" spans="2:8" ht="6" customHeight="1" thickBot="1" x14ac:dyDescent="0.35">
      <c r="B122" s="54"/>
      <c r="C122" s="55"/>
      <c r="D122" s="56"/>
      <c r="E122" s="45"/>
      <c r="F122" s="165"/>
      <c r="G122" s="166"/>
      <c r="H122" s="130"/>
    </row>
    <row r="123" spans="2:8" ht="18.75" customHeight="1" thickTop="1" x14ac:dyDescent="0.3">
      <c r="B123" s="57"/>
      <c r="C123" s="58"/>
      <c r="D123" s="59" t="s">
        <v>445</v>
      </c>
      <c r="E123" s="46">
        <f>E119+E121</f>
        <v>0</v>
      </c>
      <c r="F123" s="167"/>
      <c r="G123" s="168"/>
      <c r="H123" s="41" t="str">
        <f>IF(AND(E118=10000,E123=0),"Amt. below deductible","")</f>
        <v/>
      </c>
    </row>
    <row r="124" spans="2:8" ht="12" customHeight="1" x14ac:dyDescent="0.3"/>
    <row r="125" spans="2:8" x14ac:dyDescent="0.3">
      <c r="B125" s="6" t="s">
        <v>20</v>
      </c>
      <c r="C125" s="6"/>
      <c r="D125" s="1"/>
      <c r="E125" s="1"/>
      <c r="F125" s="1"/>
      <c r="G125" s="1"/>
      <c r="H125" s="1"/>
    </row>
    <row r="126" spans="2:8" x14ac:dyDescent="0.3">
      <c r="B126" t="s">
        <v>439</v>
      </c>
    </row>
    <row r="127" spans="2:8" x14ac:dyDescent="0.3">
      <c r="B127" t="s">
        <v>440</v>
      </c>
    </row>
    <row r="143" spans="2:2" x14ac:dyDescent="0.3">
      <c r="B143" s="128"/>
    </row>
  </sheetData>
  <sheetProtection algorithmName="SHA-512" hashValue="+ecbJLF4IgksF2pifnZM48UVgbfOiqy/3oj68afkymDiyH4Ey/nOwvPTsk/woA5zFgu6RH0UHwUJVpwwhRIIiQ==" saltValue="Dby+1D6NHNdwYrQgzdUI7A==" spinCount="100000" sheet="1" objects="1" scenarios="1" selectLockedCells="1"/>
  <mergeCells count="97">
    <mergeCell ref="F115:G115"/>
    <mergeCell ref="F116:G116"/>
    <mergeCell ref="F109:G109"/>
    <mergeCell ref="F110:G110"/>
    <mergeCell ref="F111:G111"/>
    <mergeCell ref="F112:G112"/>
    <mergeCell ref="F113:G113"/>
    <mergeCell ref="F105:G105"/>
    <mergeCell ref="F106:G106"/>
    <mergeCell ref="F107:G107"/>
    <mergeCell ref="F108:G108"/>
    <mergeCell ref="F114:G114"/>
    <mergeCell ref="F100:G100"/>
    <mergeCell ref="F101:G101"/>
    <mergeCell ref="F102:G102"/>
    <mergeCell ref="F103:G103"/>
    <mergeCell ref="F104:G104"/>
    <mergeCell ref="F95:G95"/>
    <mergeCell ref="F96:G96"/>
    <mergeCell ref="F97:G97"/>
    <mergeCell ref="F98:G98"/>
    <mergeCell ref="F99:G99"/>
    <mergeCell ref="F90:G90"/>
    <mergeCell ref="F91:G91"/>
    <mergeCell ref="F92:G92"/>
    <mergeCell ref="F93:G93"/>
    <mergeCell ref="F94:G94"/>
    <mergeCell ref="F85:G85"/>
    <mergeCell ref="F86:G86"/>
    <mergeCell ref="F87:G87"/>
    <mergeCell ref="F88:G88"/>
    <mergeCell ref="F89:G89"/>
    <mergeCell ref="F80:G80"/>
    <mergeCell ref="F81:G81"/>
    <mergeCell ref="F82:G82"/>
    <mergeCell ref="F83:G83"/>
    <mergeCell ref="F84:G84"/>
    <mergeCell ref="F75:G75"/>
    <mergeCell ref="F76:G76"/>
    <mergeCell ref="F77:G77"/>
    <mergeCell ref="F78:G78"/>
    <mergeCell ref="F79:G79"/>
    <mergeCell ref="F70:G70"/>
    <mergeCell ref="F71:G71"/>
    <mergeCell ref="F72:G72"/>
    <mergeCell ref="F73:G73"/>
    <mergeCell ref="F74:G74"/>
    <mergeCell ref="F65:G65"/>
    <mergeCell ref="F66:G66"/>
    <mergeCell ref="F67:G67"/>
    <mergeCell ref="F68:G68"/>
    <mergeCell ref="F69:G69"/>
    <mergeCell ref="F60:G60"/>
    <mergeCell ref="F61:G61"/>
    <mergeCell ref="F62:G62"/>
    <mergeCell ref="F63:G63"/>
    <mergeCell ref="F64:G64"/>
    <mergeCell ref="F55:G55"/>
    <mergeCell ref="F56:G56"/>
    <mergeCell ref="F57:G57"/>
    <mergeCell ref="F58:G58"/>
    <mergeCell ref="F59:G59"/>
    <mergeCell ref="F50:G50"/>
    <mergeCell ref="F51:G51"/>
    <mergeCell ref="F52:G52"/>
    <mergeCell ref="F53:G53"/>
    <mergeCell ref="F54:G54"/>
    <mergeCell ref="F45:G45"/>
    <mergeCell ref="F46:G46"/>
    <mergeCell ref="F47:G47"/>
    <mergeCell ref="F48:G48"/>
    <mergeCell ref="F49:G49"/>
    <mergeCell ref="F40:G40"/>
    <mergeCell ref="F41:G41"/>
    <mergeCell ref="F42:G42"/>
    <mergeCell ref="F43:G43"/>
    <mergeCell ref="F44:G44"/>
    <mergeCell ref="F35:G35"/>
    <mergeCell ref="F36:G36"/>
    <mergeCell ref="F37:G37"/>
    <mergeCell ref="F38:G38"/>
    <mergeCell ref="F39:G39"/>
    <mergeCell ref="F30:G30"/>
    <mergeCell ref="F31:G31"/>
    <mergeCell ref="F32:G32"/>
    <mergeCell ref="F33:G33"/>
    <mergeCell ref="F34:G34"/>
    <mergeCell ref="F25:G25"/>
    <mergeCell ref="F26:G26"/>
    <mergeCell ref="F27:G27"/>
    <mergeCell ref="F28:G28"/>
    <mergeCell ref="F29:G29"/>
    <mergeCell ref="F20:G20"/>
    <mergeCell ref="F21:G21"/>
    <mergeCell ref="F22:G22"/>
    <mergeCell ref="F23:G23"/>
    <mergeCell ref="F24:G24"/>
  </mergeCells>
  <conditionalFormatting sqref="F12">
    <cfRule type="expression" dxfId="0" priority="1">
      <formula>$C$7="Yes"</formula>
    </cfRule>
  </conditionalFormatting>
  <dataValidations xWindow="428" yWindow="371" count="9">
    <dataValidation type="list" allowBlank="1" showInputMessage="1" showErrorMessage="1" sqref="C7 F8:F12 F6">
      <formula1>"No, Yes"</formula1>
    </dataValidation>
    <dataValidation type="list" allowBlank="1" showInputMessage="1" showErrorMessage="1" sqref="C15">
      <formula1>INDIRECT($O$15)</formula1>
    </dataValidation>
    <dataValidation type="list" allowBlank="1" showInputMessage="1" showErrorMessage="1" sqref="C14">
      <formula1>Key_Prov</formula1>
    </dataValidation>
    <dataValidation type="date" allowBlank="1" showInputMessage="1" showErrorMessage="1" prompt="Enter YYYY-MM-DD" sqref="C13 C8">
      <formula1>33970</formula1>
      <formula2>73415</formula2>
    </dataValidation>
    <dataValidation type="list" allowBlank="1" showInputMessage="1" showErrorMessage="1" sqref="C16">
      <formula1>INDIRECT($O$16)</formula1>
    </dataValidation>
    <dataValidation type="list" allowBlank="1" showInputMessage="1" showErrorMessage="1" sqref="C9">
      <formula1>List_SC</formula1>
    </dataValidation>
    <dataValidation type="list" allowBlank="1" showInputMessage="1" showErrorMessage="1" sqref="C10">
      <formula1>INDIRECT($O$9)</formula1>
    </dataValidation>
    <dataValidation type="list" allowBlank="1" showInputMessage="1" showErrorMessage="1" sqref="D21:D116">
      <formula1>INDIRECT($O$21)</formula1>
    </dataValidation>
    <dataValidation type="date" allowBlank="1" showInputMessage="1" showErrorMessage="1" prompt="Enter_x000a_YYYY-MM-DD" sqref="C6">
      <formula1>33970</formula1>
      <formula2>73415</formula2>
    </dataValidation>
  </dataValidations>
  <pageMargins left="0.70866141732283472" right="0.70866141732283472" top="0.74803149606299213" bottom="0.74803149606299213" header="0.31496062992125984" footer="0.31496062992125984"/>
  <pageSetup scale="35" orientation="portrait" r:id="rId1"/>
  <ignoredErrors>
    <ignoredError sqref="D16 D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M216"/>
  <sheetViews>
    <sheetView showGridLines="0" zoomScale="115" zoomScaleNormal="115" workbookViewId="0">
      <selection activeCell="G20" sqref="G20"/>
    </sheetView>
  </sheetViews>
  <sheetFormatPr defaultColWidth="8.88671875" defaultRowHeight="14.4" x14ac:dyDescent="0.3"/>
  <cols>
    <col min="1" max="1" width="6.109375" style="72" customWidth="1"/>
    <col min="2" max="2" width="15.5546875" style="64" customWidth="1"/>
    <col min="3" max="3" width="11.88671875" style="65" customWidth="1"/>
    <col min="4" max="4" width="26.109375" style="64" customWidth="1"/>
    <col min="5" max="5" width="20.88671875" style="65" customWidth="1"/>
    <col min="6" max="6" width="8.88671875" style="65" customWidth="1"/>
    <col min="7" max="7" width="35.33203125" style="64" customWidth="1"/>
    <col min="8" max="11" width="10.44140625" style="65" customWidth="1"/>
    <col min="12" max="12" width="12" style="66" customWidth="1"/>
    <col min="13" max="13" width="12" style="73" customWidth="1"/>
    <col min="14" max="17" width="12" style="72" customWidth="1"/>
    <col min="18" max="18" width="74.88671875" style="75" customWidth="1"/>
    <col min="19" max="19" width="13.88671875" style="76" bestFit="1" customWidth="1"/>
    <col min="20" max="21" width="13.88671875" style="77" customWidth="1"/>
    <col min="22" max="22" width="48.6640625" style="78" customWidth="1"/>
    <col min="23" max="23" width="48.6640625" style="73" customWidth="1"/>
    <col min="24" max="91" width="8.88671875" style="73"/>
    <col min="92" max="16384" width="8.88671875" style="12"/>
  </cols>
  <sheetData>
    <row r="1" spans="1:91" s="11" customFormat="1" x14ac:dyDescent="0.3">
      <c r="A1" s="63" t="s">
        <v>58</v>
      </c>
      <c r="B1" s="64"/>
      <c r="C1" s="65"/>
      <c r="D1" s="107" t="s">
        <v>396</v>
      </c>
      <c r="E1" s="65"/>
      <c r="F1" s="65"/>
      <c r="G1" s="125" t="s">
        <v>427</v>
      </c>
      <c r="H1" s="124"/>
      <c r="I1" s="124"/>
      <c r="J1" s="124"/>
      <c r="K1" s="124"/>
      <c r="L1" s="66"/>
      <c r="M1" s="67"/>
      <c r="N1" s="65"/>
      <c r="O1" s="65"/>
      <c r="P1" s="65"/>
      <c r="Q1" s="65"/>
      <c r="R1" s="68"/>
      <c r="S1" s="69"/>
      <c r="T1" s="70"/>
      <c r="U1" s="70"/>
      <c r="V1" s="71"/>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row>
    <row r="2" spans="1:91" ht="9.6" customHeight="1" x14ac:dyDescent="0.3">
      <c r="N2" s="74"/>
      <c r="O2" s="74"/>
      <c r="P2" s="74"/>
    </row>
    <row r="3" spans="1:91" ht="23.4" customHeight="1" x14ac:dyDescent="0.3">
      <c r="A3" s="185" t="s">
        <v>59</v>
      </c>
      <c r="B3" s="186"/>
      <c r="C3" s="186"/>
      <c r="D3" s="186"/>
      <c r="E3" s="186"/>
      <c r="F3" s="186"/>
      <c r="G3" s="186"/>
      <c r="H3" s="187" t="s">
        <v>60</v>
      </c>
      <c r="I3" s="187"/>
      <c r="J3" s="187"/>
      <c r="K3" s="188"/>
      <c r="L3" s="189"/>
      <c r="M3" s="190" t="s">
        <v>397</v>
      </c>
      <c r="N3" s="108"/>
      <c r="O3" s="109"/>
      <c r="P3" s="109"/>
      <c r="Q3" s="109"/>
      <c r="R3" s="110"/>
    </row>
    <row r="4" spans="1:91" x14ac:dyDescent="0.3">
      <c r="A4" s="191" t="s">
        <v>61</v>
      </c>
      <c r="B4" s="193" t="s">
        <v>56</v>
      </c>
      <c r="C4" s="193" t="s">
        <v>62</v>
      </c>
      <c r="D4" s="193" t="s">
        <v>57</v>
      </c>
      <c r="E4" s="193" t="s">
        <v>63</v>
      </c>
      <c r="F4" s="195" t="s">
        <v>64</v>
      </c>
      <c r="G4" s="197" t="s">
        <v>65</v>
      </c>
      <c r="H4" s="199" t="s">
        <v>66</v>
      </c>
      <c r="I4" s="200"/>
      <c r="J4" s="200"/>
      <c r="K4" s="201"/>
      <c r="L4" s="202" t="s">
        <v>67</v>
      </c>
      <c r="M4" s="190"/>
      <c r="N4" s="111"/>
      <c r="O4" s="111"/>
      <c r="P4" s="111"/>
      <c r="Q4" s="111"/>
      <c r="R4" s="112"/>
      <c r="Y4" s="73">
        <f>WEEKNUM(V4)</f>
        <v>0</v>
      </c>
    </row>
    <row r="5" spans="1:91" ht="39" customHeight="1" x14ac:dyDescent="0.3">
      <c r="A5" s="192"/>
      <c r="B5" s="194"/>
      <c r="C5" s="194"/>
      <c r="D5" s="194"/>
      <c r="E5" s="194"/>
      <c r="F5" s="196"/>
      <c r="G5" s="198"/>
      <c r="H5" s="113" t="s">
        <v>68</v>
      </c>
      <c r="I5" s="114" t="s">
        <v>69</v>
      </c>
      <c r="J5" s="114" t="s">
        <v>70</v>
      </c>
      <c r="K5" s="115" t="s">
        <v>64</v>
      </c>
      <c r="L5" s="203"/>
      <c r="M5" s="190"/>
      <c r="N5" s="116" t="s">
        <v>81</v>
      </c>
      <c r="O5" s="116" t="s">
        <v>82</v>
      </c>
      <c r="P5" s="116" t="s">
        <v>83</v>
      </c>
      <c r="Q5" s="116" t="s">
        <v>84</v>
      </c>
      <c r="R5" s="117" t="s">
        <v>80</v>
      </c>
      <c r="S5" s="70"/>
      <c r="T5" s="70"/>
      <c r="U5" s="70"/>
      <c r="V5" s="70"/>
      <c r="W5" s="70"/>
      <c r="X5" s="78"/>
      <c r="Y5" s="78"/>
      <c r="Z5" s="78"/>
      <c r="AA5" s="78"/>
    </row>
    <row r="6" spans="1:91" s="91" customFormat="1" ht="51.75" customHeight="1" x14ac:dyDescent="0.3">
      <c r="A6" s="118">
        <v>1.1000000000000001</v>
      </c>
      <c r="B6" s="13" t="str">
        <f>Reimbursement_LegalFee_Form!C9&amp;" "&amp;Reimbursement_LegalFee_Form!C10</f>
        <v xml:space="preserve"> </v>
      </c>
      <c r="C6" s="79" t="s">
        <v>73</v>
      </c>
      <c r="D6" s="14" t="s">
        <v>391</v>
      </c>
      <c r="E6" s="80" t="s">
        <v>71</v>
      </c>
      <c r="F6" s="81" t="s">
        <v>74</v>
      </c>
      <c r="G6" s="82" t="e">
        <f>IF(D6="Legal Fee Reimbursement","Legal Fee Reimbursement - Cat "&amp;Reimbursement_LegalFee_Form!C16&amp;", "&amp;VLOOKUP(Reimbursement_LegalFee_Form!C14,FA_Only_Key!$G:$H,2,FALSE),D6&amp;" - Claims, "&amp;VLOOKUP(Reimbursement_LegalFee_Form!C14,FA_Only_Key!$G$2:$H$10,2,FALSE))</f>
        <v>#N/A</v>
      </c>
      <c r="H6" s="83"/>
      <c r="I6" s="84"/>
      <c r="J6" s="94"/>
      <c r="K6" s="85"/>
      <c r="L6" s="86">
        <f>Reimbursement_LegalFee_Form!E123</f>
        <v>0</v>
      </c>
      <c r="M6" s="96"/>
      <c r="N6" s="95"/>
      <c r="O6" s="96"/>
      <c r="P6" s="119"/>
      <c r="Q6" s="120"/>
      <c r="R6" s="104" t="str">
        <f>"Legal Reimbursement "&amp;Reimbursement_LegalFee_Form!C14&amp;" Category "&amp;Reimbursement_LegalFee_Form!C16&amp;"; Policy #"&amp;Reimbursement_LegalFee_Form!C11&amp;"; Claim #"&amp;Reimbursement_LegalFee_Form!C12&amp;"; Amount before deductible if applicable $"&amp;Reimbursement_LegalFee_Form!E123+Reimbursement_LegalFee_Form!E118&amp;"; Deductible if applicable $"&amp;Reimbursement_LegalFee_Form!E118&amp;"; Please pay "&amp;Reimbursement_LegalFee_Form!C9&amp;" $"&amp;Reimbursement_LegalFee_Form!E123&amp;"."</f>
        <v>Legal Reimbursement  Category ; Policy #; Claim #; Amount before deductible if applicable $0; Deductible if applicable $0; Please pay  $0.</v>
      </c>
      <c r="S6" s="88"/>
      <c r="T6" s="89"/>
      <c r="U6" s="89"/>
      <c r="V6" s="90"/>
      <c r="W6" s="90"/>
      <c r="X6" s="78"/>
      <c r="Y6" s="78"/>
      <c r="Z6" s="78"/>
      <c r="AA6" s="78"/>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row>
    <row r="7" spans="1:91" s="99" customFormat="1" ht="42.75" customHeight="1" x14ac:dyDescent="0.3">
      <c r="B7" s="100"/>
      <c r="H7" s="126" t="s">
        <v>428</v>
      </c>
      <c r="M7" s="103" t="str">
        <f>IF(M6="","If applies, input format YYYY-MM-DD","")</f>
        <v>If applies, input format YYYY-MM-DD</v>
      </c>
      <c r="N7" s="103" t="str">
        <f>IF(N6="","Missing entry","")</f>
        <v>Missing entry</v>
      </c>
      <c r="O7" s="103" t="str">
        <f>IF(O6="","Missing entry, input format YYYY-MM-DD","")</f>
        <v>Missing entry, input format YYYY-MM-DD</v>
      </c>
      <c r="P7" s="103"/>
      <c r="Q7" s="103"/>
      <c r="R7" s="87" t="s">
        <v>392</v>
      </c>
      <c r="S7" s="101"/>
      <c r="T7" s="102"/>
      <c r="U7" s="102"/>
      <c r="V7" s="101"/>
      <c r="W7" s="101"/>
      <c r="X7" s="101"/>
      <c r="Y7" s="101"/>
      <c r="Z7" s="101"/>
      <c r="AA7" s="101"/>
    </row>
    <row r="8" spans="1:91" s="91" customFormat="1" ht="15.6" x14ac:dyDescent="0.3">
      <c r="A8" s="106" t="s">
        <v>393</v>
      </c>
      <c r="B8" s="97"/>
      <c r="C8" s="77"/>
      <c r="D8" s="97"/>
      <c r="E8" s="77"/>
      <c r="F8" s="77"/>
      <c r="G8" s="97"/>
      <c r="H8" s="77"/>
      <c r="I8" s="77"/>
      <c r="J8" s="77"/>
      <c r="K8" s="77"/>
      <c r="L8" s="98"/>
      <c r="M8" s="78"/>
      <c r="N8" s="72"/>
      <c r="O8" s="72"/>
      <c r="P8" s="72"/>
      <c r="Q8" s="72"/>
      <c r="R8" s="75"/>
      <c r="S8" s="76"/>
      <c r="T8" s="77"/>
      <c r="U8" s="77"/>
      <c r="V8" s="78"/>
      <c r="W8" s="78"/>
      <c r="X8" s="78"/>
      <c r="Y8" s="78"/>
      <c r="Z8" s="78"/>
      <c r="AA8" s="78"/>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row>
    <row r="9" spans="1:91" s="91" customFormat="1" ht="15.6" x14ac:dyDescent="0.3">
      <c r="A9" s="105" t="s">
        <v>394</v>
      </c>
      <c r="B9" s="184" t="s">
        <v>395</v>
      </c>
      <c r="C9" s="184"/>
      <c r="D9" s="184"/>
      <c r="E9" s="184"/>
      <c r="F9" s="184"/>
      <c r="G9" s="184"/>
      <c r="H9" s="184"/>
      <c r="I9" s="184"/>
      <c r="J9" s="184"/>
      <c r="K9" s="184"/>
      <c r="L9" s="184"/>
      <c r="M9" s="184"/>
      <c r="N9" s="72"/>
      <c r="O9" s="72"/>
      <c r="P9" s="72"/>
      <c r="Q9" s="72"/>
      <c r="R9" s="75"/>
      <c r="S9" s="76"/>
      <c r="T9" s="77"/>
      <c r="U9" s="77"/>
      <c r="V9" s="78"/>
      <c r="W9" s="78"/>
      <c r="X9" s="78"/>
      <c r="Y9" s="78"/>
      <c r="Z9" s="78"/>
      <c r="AA9" s="78"/>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row>
    <row r="10" spans="1:91" s="91" customFormat="1" ht="15.6" x14ac:dyDescent="0.3">
      <c r="A10" s="77"/>
      <c r="B10" s="97"/>
      <c r="C10" s="77"/>
      <c r="D10" s="97"/>
      <c r="E10" s="77"/>
      <c r="F10" s="77"/>
      <c r="G10" s="97"/>
      <c r="H10" s="77"/>
      <c r="I10" s="77"/>
      <c r="J10" s="77"/>
      <c r="K10" s="77"/>
      <c r="L10" s="98"/>
      <c r="M10" s="78"/>
      <c r="N10" s="72"/>
      <c r="O10" s="72"/>
      <c r="P10" s="72"/>
      <c r="Q10" s="72"/>
      <c r="R10" s="75"/>
      <c r="S10" s="76"/>
      <c r="T10" s="77"/>
      <c r="U10" s="77"/>
      <c r="V10" s="78"/>
      <c r="W10" s="78"/>
      <c r="X10" s="78"/>
      <c r="Y10" s="78"/>
      <c r="Z10" s="78"/>
      <c r="AA10" s="78"/>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row>
    <row r="11" spans="1:91" s="91" customFormat="1" ht="15.6" x14ac:dyDescent="0.3">
      <c r="A11" s="72"/>
      <c r="B11" s="92"/>
      <c r="C11" s="72"/>
      <c r="D11" s="92"/>
      <c r="E11" s="72"/>
      <c r="F11" s="72"/>
      <c r="G11" s="92"/>
      <c r="H11" s="72"/>
      <c r="I11" s="72"/>
      <c r="J11" s="72"/>
      <c r="K11" s="72"/>
      <c r="L11" s="93"/>
      <c r="M11" s="73"/>
      <c r="N11" s="72"/>
      <c r="O11" s="72"/>
      <c r="P11" s="72"/>
      <c r="Q11" s="72"/>
      <c r="R11" s="75"/>
      <c r="S11" s="76"/>
      <c r="T11" s="77"/>
      <c r="U11" s="77"/>
      <c r="V11" s="78"/>
      <c r="W11" s="78"/>
      <c r="X11" s="78"/>
      <c r="Y11" s="78"/>
      <c r="Z11" s="78"/>
      <c r="AA11" s="78"/>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row>
    <row r="12" spans="1:91" s="91" customFormat="1" ht="15.6" x14ac:dyDescent="0.3">
      <c r="A12" s="72"/>
      <c r="B12" s="92"/>
      <c r="C12" s="72"/>
      <c r="D12" s="92"/>
      <c r="E12" s="72"/>
      <c r="F12" s="72"/>
      <c r="G12" s="92"/>
      <c r="H12" s="72"/>
      <c r="I12" s="72"/>
      <c r="J12" s="72"/>
      <c r="K12" s="72"/>
      <c r="L12" s="93"/>
      <c r="M12" s="73"/>
      <c r="N12" s="72"/>
      <c r="O12" s="72"/>
      <c r="P12" s="72"/>
      <c r="Q12" s="72"/>
      <c r="R12" s="75"/>
      <c r="S12" s="76"/>
      <c r="T12" s="77"/>
      <c r="U12" s="77"/>
      <c r="V12" s="78"/>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row>
    <row r="13" spans="1:91" s="91" customFormat="1" ht="15.6" x14ac:dyDescent="0.3">
      <c r="A13" s="72"/>
      <c r="B13" s="92"/>
      <c r="C13" s="72"/>
      <c r="D13" s="92"/>
      <c r="E13" s="72"/>
      <c r="F13" s="72"/>
      <c r="G13" s="92"/>
      <c r="H13" s="72"/>
      <c r="I13" s="72"/>
      <c r="J13" s="72"/>
      <c r="K13" s="72"/>
      <c r="L13" s="93"/>
      <c r="M13" s="73"/>
      <c r="N13" s="72"/>
      <c r="O13" s="72"/>
      <c r="P13" s="72"/>
      <c r="Q13" s="72"/>
      <c r="R13" s="75"/>
      <c r="S13" s="76"/>
      <c r="T13" s="77"/>
      <c r="U13" s="77"/>
      <c r="V13" s="78"/>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row>
    <row r="14" spans="1:91" s="91" customFormat="1" ht="15.6" x14ac:dyDescent="0.3">
      <c r="A14" s="72"/>
      <c r="B14" s="92"/>
      <c r="C14" s="72"/>
      <c r="D14" s="92"/>
      <c r="E14" s="72"/>
      <c r="F14" s="72"/>
      <c r="G14" s="92"/>
      <c r="H14" s="72"/>
      <c r="I14" s="72"/>
      <c r="J14" s="72"/>
      <c r="K14" s="72"/>
      <c r="L14" s="93"/>
      <c r="M14" s="73"/>
      <c r="N14" s="72"/>
      <c r="O14" s="72"/>
      <c r="P14" s="72"/>
      <c r="Q14" s="72"/>
      <c r="R14" s="75"/>
      <c r="S14" s="76"/>
      <c r="T14" s="77"/>
      <c r="U14" s="77"/>
      <c r="V14" s="78"/>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row>
    <row r="15" spans="1:91" s="91" customFormat="1" ht="15.6" x14ac:dyDescent="0.3">
      <c r="A15" s="72"/>
      <c r="B15" s="92"/>
      <c r="C15" s="72"/>
      <c r="D15" s="92"/>
      <c r="E15" s="72"/>
      <c r="F15" s="72"/>
      <c r="G15" s="92"/>
      <c r="H15" s="72"/>
      <c r="I15" s="72"/>
      <c r="J15" s="72"/>
      <c r="K15" s="72"/>
      <c r="L15" s="93"/>
      <c r="M15" s="73"/>
      <c r="N15" s="72"/>
      <c r="O15" s="72"/>
      <c r="P15" s="72"/>
      <c r="Q15" s="72"/>
      <c r="R15" s="75"/>
      <c r="S15" s="76"/>
      <c r="T15" s="77"/>
      <c r="U15" s="77"/>
      <c r="V15" s="78"/>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row>
    <row r="16" spans="1:91" s="91" customFormat="1" ht="15.6" x14ac:dyDescent="0.3">
      <c r="A16" s="72"/>
      <c r="B16" s="92"/>
      <c r="C16" s="72"/>
      <c r="D16" s="92"/>
      <c r="E16" s="72"/>
      <c r="F16" s="72"/>
      <c r="G16" s="92"/>
      <c r="H16" s="72"/>
      <c r="I16" s="72"/>
      <c r="J16" s="72"/>
      <c r="K16" s="72"/>
      <c r="L16" s="93"/>
      <c r="M16" s="73"/>
      <c r="N16" s="72"/>
      <c r="O16" s="72"/>
      <c r="P16" s="72"/>
      <c r="Q16" s="72"/>
      <c r="R16" s="75"/>
      <c r="S16" s="76"/>
      <c r="T16" s="77"/>
      <c r="U16" s="77"/>
      <c r="V16" s="78"/>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row>
    <row r="17" spans="1:91" s="91" customFormat="1" ht="15.6" x14ac:dyDescent="0.3">
      <c r="A17" s="72"/>
      <c r="B17" s="92"/>
      <c r="C17" s="72"/>
      <c r="D17" s="92"/>
      <c r="E17" s="72"/>
      <c r="F17" s="72"/>
      <c r="G17" s="92"/>
      <c r="H17" s="72"/>
      <c r="I17" s="72"/>
      <c r="J17" s="72"/>
      <c r="K17" s="72"/>
      <c r="L17" s="93"/>
      <c r="M17" s="73"/>
      <c r="N17" s="72"/>
      <c r="O17" s="72"/>
      <c r="P17" s="72"/>
      <c r="Q17" s="72"/>
      <c r="R17" s="75"/>
      <c r="S17" s="76"/>
      <c r="T17" s="77"/>
      <c r="U17" s="77"/>
      <c r="V17" s="78"/>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row>
    <row r="18" spans="1:91" s="91" customFormat="1" ht="15.6" x14ac:dyDescent="0.3">
      <c r="A18" s="72"/>
      <c r="B18" s="92"/>
      <c r="C18" s="72"/>
      <c r="D18" s="92"/>
      <c r="E18" s="72"/>
      <c r="F18" s="72"/>
      <c r="G18" s="92"/>
      <c r="H18" s="72"/>
      <c r="I18" s="72"/>
      <c r="J18" s="72"/>
      <c r="K18" s="72"/>
      <c r="L18" s="93"/>
      <c r="M18" s="73"/>
      <c r="N18" s="72"/>
      <c r="O18" s="72"/>
      <c r="P18" s="72"/>
      <c r="Q18" s="72"/>
      <c r="R18" s="75"/>
      <c r="S18" s="76"/>
      <c r="T18" s="77"/>
      <c r="U18" s="77"/>
      <c r="V18" s="78"/>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row>
    <row r="19" spans="1:91" s="91" customFormat="1" ht="15.6" x14ac:dyDescent="0.3">
      <c r="A19" s="72"/>
      <c r="B19" s="92"/>
      <c r="C19" s="72"/>
      <c r="D19" s="92"/>
      <c r="E19" s="72"/>
      <c r="F19" s="72"/>
      <c r="G19" s="92"/>
      <c r="H19" s="72"/>
      <c r="I19" s="72"/>
      <c r="J19" s="72"/>
      <c r="K19" s="72"/>
      <c r="L19" s="93"/>
      <c r="M19" s="73"/>
      <c r="N19" s="72"/>
      <c r="O19" s="72"/>
      <c r="P19" s="72"/>
      <c r="Q19" s="72"/>
      <c r="R19" s="75"/>
      <c r="S19" s="76"/>
      <c r="T19" s="77"/>
      <c r="U19" s="77"/>
      <c r="V19" s="78"/>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row>
    <row r="20" spans="1:91" s="91" customFormat="1" ht="15.6" x14ac:dyDescent="0.3">
      <c r="A20" s="72"/>
      <c r="B20" s="92"/>
      <c r="C20" s="72"/>
      <c r="D20" s="92"/>
      <c r="E20" s="72"/>
      <c r="F20" s="72"/>
      <c r="G20" s="92"/>
      <c r="H20" s="72"/>
      <c r="I20" s="72"/>
      <c r="J20" s="72"/>
      <c r="K20" s="72"/>
      <c r="L20" s="93"/>
      <c r="M20" s="73"/>
      <c r="N20" s="72"/>
      <c r="O20" s="72"/>
      <c r="P20" s="72"/>
      <c r="Q20" s="72"/>
      <c r="R20" s="75"/>
      <c r="S20" s="76"/>
      <c r="T20" s="77"/>
      <c r="U20" s="77"/>
      <c r="V20" s="78"/>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row>
    <row r="21" spans="1:91" s="91" customFormat="1" ht="15.6" x14ac:dyDescent="0.3">
      <c r="A21" s="72"/>
      <c r="B21" s="92"/>
      <c r="C21" s="72"/>
      <c r="D21" s="92"/>
      <c r="E21" s="72"/>
      <c r="F21" s="72"/>
      <c r="G21" s="92"/>
      <c r="H21" s="72"/>
      <c r="I21" s="72"/>
      <c r="J21" s="72"/>
      <c r="K21" s="72"/>
      <c r="L21" s="93"/>
      <c r="M21" s="73"/>
      <c r="N21" s="72"/>
      <c r="O21" s="72"/>
      <c r="P21" s="72"/>
      <c r="Q21" s="72"/>
      <c r="R21" s="75"/>
      <c r="S21" s="76"/>
      <c r="T21" s="77"/>
      <c r="U21" s="77"/>
      <c r="V21" s="78"/>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row>
    <row r="22" spans="1:91" s="91" customFormat="1" ht="15.6" x14ac:dyDescent="0.3">
      <c r="A22" s="72"/>
      <c r="B22" s="92"/>
      <c r="C22" s="72"/>
      <c r="D22" s="92"/>
      <c r="E22" s="72"/>
      <c r="F22" s="72"/>
      <c r="G22" s="92"/>
      <c r="H22" s="72"/>
      <c r="I22" s="72"/>
      <c r="J22" s="72"/>
      <c r="K22" s="72"/>
      <c r="L22" s="93"/>
      <c r="M22" s="73"/>
      <c r="N22" s="72"/>
      <c r="O22" s="72"/>
      <c r="P22" s="72"/>
      <c r="Q22" s="72"/>
      <c r="R22" s="75"/>
      <c r="S22" s="76"/>
      <c r="T22" s="77"/>
      <c r="U22" s="77"/>
      <c r="V22" s="78"/>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row>
    <row r="23" spans="1:91" s="91" customFormat="1" ht="15.6" x14ac:dyDescent="0.3">
      <c r="A23" s="72"/>
      <c r="B23" s="92"/>
      <c r="C23" s="72"/>
      <c r="D23" s="92"/>
      <c r="E23" s="72"/>
      <c r="F23" s="72"/>
      <c r="G23" s="92"/>
      <c r="H23" s="72"/>
      <c r="I23" s="72"/>
      <c r="J23" s="72"/>
      <c r="K23" s="72"/>
      <c r="L23" s="93"/>
      <c r="M23" s="73"/>
      <c r="N23" s="72"/>
      <c r="O23" s="72"/>
      <c r="P23" s="72"/>
      <c r="Q23" s="72"/>
      <c r="R23" s="75"/>
      <c r="S23" s="76"/>
      <c r="T23" s="77"/>
      <c r="U23" s="77"/>
      <c r="V23" s="78"/>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row>
    <row r="24" spans="1:91" s="91" customFormat="1" ht="15.6" x14ac:dyDescent="0.3">
      <c r="A24" s="72"/>
      <c r="B24" s="92"/>
      <c r="C24" s="72"/>
      <c r="D24" s="92"/>
      <c r="E24" s="72"/>
      <c r="F24" s="72"/>
      <c r="G24" s="92"/>
      <c r="H24" s="72"/>
      <c r="I24" s="72"/>
      <c r="J24" s="72"/>
      <c r="K24" s="72"/>
      <c r="L24" s="93"/>
      <c r="M24" s="73"/>
      <c r="N24" s="72"/>
      <c r="O24" s="72"/>
      <c r="P24" s="72"/>
      <c r="Q24" s="72"/>
      <c r="R24" s="75"/>
      <c r="S24" s="76"/>
      <c r="T24" s="77"/>
      <c r="U24" s="77"/>
      <c r="V24" s="78"/>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row>
    <row r="25" spans="1:91" s="91" customFormat="1" ht="15.6" x14ac:dyDescent="0.3">
      <c r="A25" s="72"/>
      <c r="B25" s="92"/>
      <c r="C25" s="72"/>
      <c r="D25" s="92"/>
      <c r="E25" s="72"/>
      <c r="F25" s="72"/>
      <c r="G25" s="92"/>
      <c r="H25" s="72"/>
      <c r="I25" s="72"/>
      <c r="J25" s="72"/>
      <c r="K25" s="72"/>
      <c r="L25" s="93"/>
      <c r="M25" s="73"/>
      <c r="N25" s="72"/>
      <c r="O25" s="72"/>
      <c r="P25" s="72"/>
      <c r="Q25" s="72"/>
      <c r="R25" s="75"/>
      <c r="S25" s="76"/>
      <c r="T25" s="77"/>
      <c r="U25" s="77"/>
      <c r="V25" s="78"/>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row>
    <row r="26" spans="1:91" s="91" customFormat="1" ht="15.6" x14ac:dyDescent="0.3">
      <c r="A26" s="72"/>
      <c r="B26" s="92"/>
      <c r="C26" s="72"/>
      <c r="D26" s="92"/>
      <c r="E26" s="72"/>
      <c r="F26" s="72"/>
      <c r="G26" s="92"/>
      <c r="H26" s="72"/>
      <c r="I26" s="72"/>
      <c r="J26" s="72"/>
      <c r="K26" s="72"/>
      <c r="L26" s="93"/>
      <c r="M26" s="73"/>
      <c r="N26" s="72"/>
      <c r="O26" s="72"/>
      <c r="P26" s="72"/>
      <c r="Q26" s="72"/>
      <c r="R26" s="75"/>
      <c r="S26" s="76"/>
      <c r="T26" s="77"/>
      <c r="U26" s="77"/>
      <c r="V26" s="78"/>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row>
    <row r="27" spans="1:91" s="91" customFormat="1" ht="15.6" x14ac:dyDescent="0.3">
      <c r="A27" s="72"/>
      <c r="B27" s="92"/>
      <c r="C27" s="72"/>
      <c r="D27" s="92"/>
      <c r="E27" s="72"/>
      <c r="F27" s="72"/>
      <c r="G27" s="92"/>
      <c r="H27" s="72"/>
      <c r="I27" s="72"/>
      <c r="J27" s="72"/>
      <c r="K27" s="72"/>
      <c r="L27" s="93"/>
      <c r="M27" s="73"/>
      <c r="N27" s="72"/>
      <c r="O27" s="72"/>
      <c r="P27" s="72"/>
      <c r="Q27" s="72"/>
      <c r="R27" s="75"/>
      <c r="S27" s="76"/>
      <c r="T27" s="77"/>
      <c r="U27" s="77"/>
      <c r="V27" s="78"/>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row>
    <row r="28" spans="1:91" s="91" customFormat="1" ht="15.6" x14ac:dyDescent="0.3">
      <c r="A28" s="72"/>
      <c r="B28" s="92"/>
      <c r="C28" s="72"/>
      <c r="D28" s="92"/>
      <c r="E28" s="72"/>
      <c r="F28" s="72"/>
      <c r="G28" s="92"/>
      <c r="H28" s="72"/>
      <c r="I28" s="72"/>
      <c r="J28" s="72"/>
      <c r="K28" s="72"/>
      <c r="L28" s="93"/>
      <c r="M28" s="73"/>
      <c r="N28" s="72"/>
      <c r="O28" s="72"/>
      <c r="P28" s="72"/>
      <c r="Q28" s="72"/>
      <c r="R28" s="75"/>
      <c r="S28" s="76"/>
      <c r="T28" s="77"/>
      <c r="U28" s="77"/>
      <c r="V28" s="78"/>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row>
    <row r="29" spans="1:91" s="91" customFormat="1" ht="15.6" x14ac:dyDescent="0.3">
      <c r="A29" s="72"/>
      <c r="B29" s="92"/>
      <c r="C29" s="72"/>
      <c r="D29" s="92"/>
      <c r="E29" s="72"/>
      <c r="F29" s="72"/>
      <c r="G29" s="92"/>
      <c r="H29" s="72"/>
      <c r="I29" s="72"/>
      <c r="J29" s="72"/>
      <c r="K29" s="72"/>
      <c r="L29" s="93"/>
      <c r="M29" s="73"/>
      <c r="N29" s="72"/>
      <c r="O29" s="72"/>
      <c r="P29" s="72"/>
      <c r="Q29" s="72"/>
      <c r="R29" s="75"/>
      <c r="S29" s="76"/>
      <c r="T29" s="77"/>
      <c r="U29" s="77"/>
      <c r="V29" s="78"/>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row>
    <row r="30" spans="1:91" s="91" customFormat="1" ht="15.6" x14ac:dyDescent="0.3">
      <c r="A30" s="72"/>
      <c r="B30" s="92"/>
      <c r="C30" s="72"/>
      <c r="D30" s="92"/>
      <c r="E30" s="72"/>
      <c r="F30" s="72"/>
      <c r="G30" s="92"/>
      <c r="H30" s="72"/>
      <c r="I30" s="72"/>
      <c r="J30" s="72"/>
      <c r="K30" s="72"/>
      <c r="L30" s="93"/>
      <c r="M30" s="73"/>
      <c r="N30" s="72"/>
      <c r="O30" s="72"/>
      <c r="P30" s="72"/>
      <c r="Q30" s="72"/>
      <c r="R30" s="75"/>
      <c r="S30" s="76"/>
      <c r="T30" s="77"/>
      <c r="U30" s="77"/>
      <c r="V30" s="78"/>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row>
    <row r="31" spans="1:91" s="91" customFormat="1" ht="15.6" x14ac:dyDescent="0.3">
      <c r="A31" s="72"/>
      <c r="B31" s="92"/>
      <c r="C31" s="72"/>
      <c r="D31" s="92"/>
      <c r="E31" s="72"/>
      <c r="F31" s="72"/>
      <c r="G31" s="92"/>
      <c r="H31" s="72"/>
      <c r="I31" s="72"/>
      <c r="J31" s="72"/>
      <c r="K31" s="72"/>
      <c r="L31" s="93"/>
      <c r="M31" s="73"/>
      <c r="N31" s="72"/>
      <c r="O31" s="72"/>
      <c r="P31" s="72"/>
      <c r="Q31" s="72"/>
      <c r="R31" s="75"/>
      <c r="S31" s="76"/>
      <c r="T31" s="77"/>
      <c r="U31" s="77"/>
      <c r="V31" s="78"/>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row>
    <row r="39" spans="1:22" s="73" customFormat="1" ht="13.8" x14ac:dyDescent="0.3">
      <c r="A39" s="72"/>
      <c r="B39" s="64"/>
      <c r="C39" s="65"/>
      <c r="D39" s="64"/>
      <c r="E39" s="65"/>
      <c r="F39" s="65"/>
      <c r="G39" s="64"/>
      <c r="H39" s="65"/>
      <c r="I39" s="65"/>
      <c r="J39" s="65"/>
      <c r="K39" s="65"/>
      <c r="L39" s="66"/>
      <c r="N39" s="72"/>
      <c r="O39" s="72"/>
      <c r="P39" s="72"/>
      <c r="Q39" s="72"/>
      <c r="R39" s="75"/>
      <c r="S39" s="76"/>
      <c r="T39" s="77"/>
      <c r="U39" s="77"/>
      <c r="V39" s="78"/>
    </row>
    <row r="40" spans="1:22" s="73" customFormat="1" ht="13.8" x14ac:dyDescent="0.3">
      <c r="A40" s="72"/>
      <c r="B40" s="64"/>
      <c r="C40" s="65"/>
      <c r="D40" s="64"/>
      <c r="E40" s="65"/>
      <c r="F40" s="65"/>
      <c r="G40" s="64"/>
      <c r="H40" s="65"/>
      <c r="I40" s="65"/>
      <c r="J40" s="65"/>
      <c r="K40" s="65"/>
      <c r="L40" s="66"/>
      <c r="N40" s="72"/>
      <c r="O40" s="72"/>
      <c r="P40" s="72"/>
      <c r="Q40" s="72"/>
      <c r="R40" s="75"/>
      <c r="S40" s="76"/>
      <c r="T40" s="77"/>
      <c r="U40" s="77"/>
      <c r="V40" s="78"/>
    </row>
    <row r="41" spans="1:22" s="73" customFormat="1" ht="13.8" x14ac:dyDescent="0.3">
      <c r="A41" s="72"/>
      <c r="B41" s="64"/>
      <c r="C41" s="65"/>
      <c r="D41" s="64"/>
      <c r="E41" s="65"/>
      <c r="F41" s="65"/>
      <c r="G41" s="64"/>
      <c r="H41" s="65"/>
      <c r="I41" s="65"/>
      <c r="J41" s="65"/>
      <c r="K41" s="65"/>
      <c r="L41" s="66"/>
      <c r="N41" s="72"/>
      <c r="O41" s="72"/>
      <c r="P41" s="72"/>
      <c r="Q41" s="72"/>
      <c r="R41" s="75"/>
      <c r="S41" s="76"/>
      <c r="T41" s="77"/>
      <c r="U41" s="77"/>
      <c r="V41" s="78"/>
    </row>
    <row r="42" spans="1:22" s="73" customFormat="1" ht="13.8" x14ac:dyDescent="0.3">
      <c r="A42" s="72"/>
      <c r="B42" s="64"/>
      <c r="C42" s="65"/>
      <c r="D42" s="64"/>
      <c r="E42" s="65"/>
      <c r="F42" s="65"/>
      <c r="G42" s="64"/>
      <c r="H42" s="65"/>
      <c r="I42" s="65"/>
      <c r="J42" s="65"/>
      <c r="K42" s="65"/>
      <c r="L42" s="66"/>
      <c r="N42" s="72"/>
      <c r="O42" s="72"/>
      <c r="P42" s="72"/>
      <c r="Q42" s="72"/>
      <c r="R42" s="75"/>
      <c r="S42" s="76"/>
      <c r="T42" s="77"/>
      <c r="U42" s="77"/>
      <c r="V42" s="78"/>
    </row>
    <row r="43" spans="1:22" s="73" customFormat="1" ht="13.8" x14ac:dyDescent="0.3">
      <c r="A43" s="72"/>
      <c r="B43" s="64"/>
      <c r="C43" s="65"/>
      <c r="D43" s="64"/>
      <c r="E43" s="65"/>
      <c r="F43" s="65"/>
      <c r="G43" s="64"/>
      <c r="H43" s="65"/>
      <c r="I43" s="65"/>
      <c r="J43" s="65"/>
      <c r="K43" s="65"/>
      <c r="L43" s="66"/>
      <c r="N43" s="72"/>
      <c r="O43" s="72"/>
      <c r="P43" s="72"/>
      <c r="Q43" s="72"/>
      <c r="R43" s="75"/>
      <c r="S43" s="76"/>
      <c r="T43" s="77"/>
      <c r="U43" s="77"/>
      <c r="V43" s="78"/>
    </row>
    <row r="44" spans="1:22" s="73" customFormat="1" ht="13.8" x14ac:dyDescent="0.3">
      <c r="A44" s="72"/>
      <c r="B44" s="64"/>
      <c r="C44" s="65"/>
      <c r="D44" s="64"/>
      <c r="E44" s="65"/>
      <c r="F44" s="65"/>
      <c r="G44" s="64"/>
      <c r="H44" s="65"/>
      <c r="I44" s="65"/>
      <c r="J44" s="65"/>
      <c r="K44" s="65"/>
      <c r="L44" s="66"/>
      <c r="N44" s="72"/>
      <c r="O44" s="72"/>
      <c r="P44" s="72"/>
      <c r="Q44" s="72"/>
      <c r="R44" s="75"/>
      <c r="S44" s="76"/>
      <c r="T44" s="77"/>
      <c r="U44" s="77"/>
      <c r="V44" s="78"/>
    </row>
    <row r="45" spans="1:22" s="73" customFormat="1" ht="13.8" x14ac:dyDescent="0.3">
      <c r="A45" s="72"/>
      <c r="B45" s="64"/>
      <c r="C45" s="65"/>
      <c r="D45" s="64"/>
      <c r="E45" s="65"/>
      <c r="F45" s="65"/>
      <c r="G45" s="64"/>
      <c r="H45" s="65"/>
      <c r="I45" s="65"/>
      <c r="J45" s="65"/>
      <c r="K45" s="65"/>
      <c r="L45" s="66"/>
      <c r="N45" s="72"/>
      <c r="O45" s="72"/>
      <c r="P45" s="72"/>
      <c r="Q45" s="72"/>
      <c r="R45" s="75"/>
      <c r="S45" s="76"/>
      <c r="T45" s="77"/>
      <c r="U45" s="77"/>
      <c r="V45" s="78"/>
    </row>
    <row r="46" spans="1:22" s="73" customFormat="1" ht="13.8" x14ac:dyDescent="0.3">
      <c r="A46" s="72"/>
      <c r="B46" s="64"/>
      <c r="C46" s="65"/>
      <c r="D46" s="64"/>
      <c r="E46" s="65"/>
      <c r="F46" s="65"/>
      <c r="G46" s="64"/>
      <c r="H46" s="65"/>
      <c r="I46" s="65"/>
      <c r="J46" s="65"/>
      <c r="K46" s="65"/>
      <c r="L46" s="66"/>
      <c r="N46" s="72"/>
      <c r="O46" s="72"/>
      <c r="P46" s="72"/>
      <c r="Q46" s="72"/>
      <c r="R46" s="75"/>
      <c r="S46" s="76"/>
      <c r="T46" s="77"/>
      <c r="U46" s="77"/>
      <c r="V46" s="78"/>
    </row>
    <row r="47" spans="1:22" s="73" customFormat="1" ht="13.8" x14ac:dyDescent="0.3">
      <c r="A47" s="72"/>
      <c r="B47" s="64"/>
      <c r="C47" s="65"/>
      <c r="D47" s="64"/>
      <c r="E47" s="65"/>
      <c r="F47" s="65"/>
      <c r="G47" s="64"/>
      <c r="H47" s="65"/>
      <c r="I47" s="65"/>
      <c r="J47" s="65"/>
      <c r="K47" s="65"/>
      <c r="L47" s="66"/>
      <c r="N47" s="72"/>
      <c r="O47" s="72"/>
      <c r="P47" s="72"/>
      <c r="Q47" s="72"/>
      <c r="R47" s="75"/>
      <c r="S47" s="76"/>
      <c r="T47" s="77"/>
      <c r="U47" s="77"/>
      <c r="V47" s="78"/>
    </row>
    <row r="48" spans="1:22" s="73" customFormat="1" ht="13.8" x14ac:dyDescent="0.3">
      <c r="A48" s="72"/>
      <c r="B48" s="64"/>
      <c r="C48" s="65"/>
      <c r="D48" s="64"/>
      <c r="E48" s="65"/>
      <c r="F48" s="65"/>
      <c r="G48" s="64"/>
      <c r="H48" s="65"/>
      <c r="I48" s="65"/>
      <c r="J48" s="65"/>
      <c r="K48" s="65"/>
      <c r="L48" s="66"/>
      <c r="N48" s="72"/>
      <c r="O48" s="72"/>
      <c r="P48" s="72"/>
      <c r="Q48" s="72"/>
      <c r="R48" s="75"/>
      <c r="S48" s="76"/>
      <c r="T48" s="77"/>
      <c r="U48" s="77"/>
      <c r="V48" s="78"/>
    </row>
    <row r="49" spans="1:22" s="73" customFormat="1" ht="13.8" x14ac:dyDescent="0.3">
      <c r="A49" s="72"/>
      <c r="B49" s="64"/>
      <c r="C49" s="65"/>
      <c r="D49" s="64"/>
      <c r="E49" s="65"/>
      <c r="F49" s="65"/>
      <c r="G49" s="64"/>
      <c r="H49" s="65"/>
      <c r="I49" s="65"/>
      <c r="J49" s="65"/>
      <c r="K49" s="65"/>
      <c r="L49" s="66"/>
      <c r="N49" s="72"/>
      <c r="O49" s="72"/>
      <c r="P49" s="72"/>
      <c r="Q49" s="72"/>
      <c r="R49" s="75"/>
      <c r="S49" s="76"/>
      <c r="T49" s="77"/>
      <c r="U49" s="77"/>
      <c r="V49" s="78"/>
    </row>
    <row r="50" spans="1:22" s="73" customFormat="1" ht="13.8" x14ac:dyDescent="0.3">
      <c r="A50" s="72"/>
      <c r="B50" s="64"/>
      <c r="C50" s="65"/>
      <c r="D50" s="64"/>
      <c r="E50" s="65"/>
      <c r="F50" s="65"/>
      <c r="G50" s="64"/>
      <c r="H50" s="65"/>
      <c r="I50" s="65"/>
      <c r="J50" s="65"/>
      <c r="K50" s="65"/>
      <c r="L50" s="66"/>
      <c r="N50" s="72"/>
      <c r="O50" s="72"/>
      <c r="P50" s="72"/>
      <c r="Q50" s="72"/>
      <c r="R50" s="75"/>
      <c r="S50" s="76"/>
      <c r="T50" s="77"/>
      <c r="U50" s="77"/>
      <c r="V50" s="78"/>
    </row>
    <row r="51" spans="1:22" s="73" customFormat="1" ht="13.8" x14ac:dyDescent="0.3">
      <c r="A51" s="72"/>
      <c r="B51" s="64"/>
      <c r="C51" s="65"/>
      <c r="D51" s="64"/>
      <c r="E51" s="65"/>
      <c r="F51" s="65"/>
      <c r="G51" s="64"/>
      <c r="H51" s="65"/>
      <c r="I51" s="65"/>
      <c r="J51" s="65"/>
      <c r="K51" s="65"/>
      <c r="L51" s="66"/>
      <c r="N51" s="72"/>
      <c r="O51" s="72"/>
      <c r="P51" s="72"/>
      <c r="Q51" s="72"/>
      <c r="R51" s="75"/>
      <c r="S51" s="76"/>
      <c r="T51" s="77"/>
      <c r="U51" s="77"/>
      <c r="V51" s="78"/>
    </row>
    <row r="52" spans="1:22" s="73" customFormat="1" ht="13.8" x14ac:dyDescent="0.3">
      <c r="A52" s="72"/>
      <c r="B52" s="64"/>
      <c r="C52" s="65"/>
      <c r="D52" s="64"/>
      <c r="E52" s="65"/>
      <c r="F52" s="65"/>
      <c r="G52" s="64"/>
      <c r="H52" s="65"/>
      <c r="I52" s="65"/>
      <c r="J52" s="65"/>
      <c r="K52" s="65"/>
      <c r="L52" s="66"/>
      <c r="N52" s="72"/>
      <c r="O52" s="72"/>
      <c r="P52" s="72"/>
      <c r="Q52" s="72"/>
      <c r="R52" s="75"/>
      <c r="S52" s="76"/>
      <c r="T52" s="77"/>
      <c r="U52" s="77"/>
      <c r="V52" s="78"/>
    </row>
    <row r="53" spans="1:22" s="73" customFormat="1" ht="13.8" x14ac:dyDescent="0.3">
      <c r="A53" s="72"/>
      <c r="B53" s="64"/>
      <c r="C53" s="65"/>
      <c r="D53" s="64"/>
      <c r="E53" s="65"/>
      <c r="F53" s="65"/>
      <c r="G53" s="64"/>
      <c r="H53" s="65"/>
      <c r="I53" s="65"/>
      <c r="J53" s="65"/>
      <c r="K53" s="65"/>
      <c r="L53" s="66"/>
      <c r="N53" s="72"/>
      <c r="O53" s="72"/>
      <c r="P53" s="72"/>
      <c r="Q53" s="72"/>
      <c r="R53" s="75"/>
      <c r="S53" s="76"/>
      <c r="T53" s="77"/>
      <c r="U53" s="77"/>
      <c r="V53" s="78"/>
    </row>
    <row r="54" spans="1:22" s="73" customFormat="1" ht="13.8" x14ac:dyDescent="0.3">
      <c r="A54" s="72"/>
      <c r="B54" s="64"/>
      <c r="C54" s="65"/>
      <c r="D54" s="64"/>
      <c r="E54" s="65"/>
      <c r="F54" s="65"/>
      <c r="G54" s="64"/>
      <c r="H54" s="65"/>
      <c r="I54" s="65"/>
      <c r="J54" s="65"/>
      <c r="K54" s="65"/>
      <c r="L54" s="66"/>
      <c r="N54" s="72"/>
      <c r="O54" s="72"/>
      <c r="P54" s="72"/>
      <c r="Q54" s="72"/>
      <c r="R54" s="75"/>
      <c r="S54" s="76"/>
      <c r="T54" s="77"/>
      <c r="U54" s="77"/>
      <c r="V54" s="78"/>
    </row>
    <row r="55" spans="1:22" s="73" customFormat="1" ht="13.8" x14ac:dyDescent="0.3">
      <c r="A55" s="72"/>
      <c r="B55" s="64"/>
      <c r="C55" s="65"/>
      <c r="D55" s="64"/>
      <c r="E55" s="65"/>
      <c r="F55" s="65"/>
      <c r="G55" s="64"/>
      <c r="H55" s="65"/>
      <c r="I55" s="65"/>
      <c r="J55" s="65"/>
      <c r="K55" s="65"/>
      <c r="L55" s="66"/>
      <c r="N55" s="72"/>
      <c r="O55" s="72"/>
      <c r="P55" s="72"/>
      <c r="Q55" s="72"/>
      <c r="R55" s="75"/>
      <c r="S55" s="76"/>
      <c r="T55" s="77"/>
      <c r="U55" s="77"/>
      <c r="V55" s="78"/>
    </row>
    <row r="56" spans="1:22" s="73" customFormat="1" ht="13.8" x14ac:dyDescent="0.3">
      <c r="A56" s="72"/>
      <c r="B56" s="64"/>
      <c r="C56" s="65"/>
      <c r="D56" s="64"/>
      <c r="E56" s="65"/>
      <c r="F56" s="65"/>
      <c r="G56" s="64"/>
      <c r="H56" s="65"/>
      <c r="I56" s="65"/>
      <c r="J56" s="65"/>
      <c r="K56" s="65"/>
      <c r="L56" s="66"/>
      <c r="N56" s="72"/>
      <c r="O56" s="72"/>
      <c r="P56" s="72"/>
      <c r="Q56" s="72"/>
      <c r="R56" s="75"/>
      <c r="S56" s="76"/>
      <c r="T56" s="77"/>
      <c r="U56" s="77"/>
      <c r="V56" s="78"/>
    </row>
    <row r="57" spans="1:22" s="73" customFormat="1" ht="13.8" x14ac:dyDescent="0.3">
      <c r="A57" s="72"/>
      <c r="B57" s="64"/>
      <c r="C57" s="65"/>
      <c r="D57" s="64"/>
      <c r="E57" s="65"/>
      <c r="F57" s="65"/>
      <c r="G57" s="64"/>
      <c r="H57" s="65"/>
      <c r="I57" s="65"/>
      <c r="J57" s="65"/>
      <c r="K57" s="65"/>
      <c r="L57" s="66"/>
      <c r="N57" s="72"/>
      <c r="O57" s="72"/>
      <c r="P57" s="72"/>
      <c r="Q57" s="72"/>
      <c r="R57" s="75"/>
      <c r="S57" s="76"/>
      <c r="T57" s="77"/>
      <c r="U57" s="77"/>
      <c r="V57" s="78"/>
    </row>
    <row r="58" spans="1:22" s="73" customFormat="1" ht="13.8" x14ac:dyDescent="0.3">
      <c r="A58" s="72"/>
      <c r="B58" s="64"/>
      <c r="C58" s="65"/>
      <c r="D58" s="64"/>
      <c r="E58" s="65"/>
      <c r="F58" s="65"/>
      <c r="G58" s="64"/>
      <c r="H58" s="65"/>
      <c r="I58" s="65"/>
      <c r="J58" s="65"/>
      <c r="K58" s="65"/>
      <c r="L58" s="66"/>
      <c r="N58" s="72"/>
      <c r="O58" s="72"/>
      <c r="P58" s="72"/>
      <c r="Q58" s="72"/>
      <c r="R58" s="75"/>
      <c r="S58" s="76"/>
      <c r="T58" s="77"/>
      <c r="U58" s="77"/>
      <c r="V58" s="78"/>
    </row>
    <row r="59" spans="1:22" s="73" customFormat="1" ht="13.8" x14ac:dyDescent="0.3">
      <c r="A59" s="72"/>
      <c r="B59" s="64"/>
      <c r="C59" s="65"/>
      <c r="D59" s="64"/>
      <c r="E59" s="65"/>
      <c r="F59" s="65"/>
      <c r="G59" s="64"/>
      <c r="H59" s="65"/>
      <c r="I59" s="65"/>
      <c r="J59" s="65"/>
      <c r="K59" s="65"/>
      <c r="L59" s="66"/>
      <c r="N59" s="72"/>
      <c r="O59" s="72"/>
      <c r="P59" s="72"/>
      <c r="Q59" s="72"/>
      <c r="R59" s="75"/>
      <c r="S59" s="76"/>
      <c r="T59" s="77"/>
      <c r="U59" s="77"/>
      <c r="V59" s="78"/>
    </row>
    <row r="60" spans="1:22" s="73" customFormat="1" ht="13.8" x14ac:dyDescent="0.3">
      <c r="A60" s="72"/>
      <c r="B60" s="64"/>
      <c r="C60" s="65"/>
      <c r="D60" s="64"/>
      <c r="E60" s="65"/>
      <c r="F60" s="65"/>
      <c r="G60" s="64"/>
      <c r="H60" s="65"/>
      <c r="I60" s="65"/>
      <c r="J60" s="65"/>
      <c r="K60" s="65"/>
      <c r="L60" s="66"/>
      <c r="N60" s="72"/>
      <c r="O60" s="72"/>
      <c r="P60" s="72"/>
      <c r="Q60" s="72"/>
      <c r="R60" s="75"/>
      <c r="S60" s="76"/>
      <c r="T60" s="77"/>
      <c r="U60" s="77"/>
      <c r="V60" s="78"/>
    </row>
    <row r="61" spans="1:22" s="73" customFormat="1" ht="13.8" x14ac:dyDescent="0.3">
      <c r="A61" s="72"/>
      <c r="B61" s="64"/>
      <c r="C61" s="65"/>
      <c r="D61" s="64"/>
      <c r="E61" s="65"/>
      <c r="F61" s="65"/>
      <c r="G61" s="64"/>
      <c r="H61" s="65"/>
      <c r="I61" s="65"/>
      <c r="J61" s="65"/>
      <c r="K61" s="65"/>
      <c r="L61" s="66"/>
      <c r="N61" s="72"/>
      <c r="O61" s="72"/>
      <c r="P61" s="72"/>
      <c r="Q61" s="72"/>
      <c r="R61" s="75"/>
      <c r="S61" s="76"/>
      <c r="T61" s="77"/>
      <c r="U61" s="77"/>
      <c r="V61" s="78"/>
    </row>
    <row r="62" spans="1:22" s="73" customFormat="1" ht="13.8" x14ac:dyDescent="0.3">
      <c r="A62" s="72"/>
      <c r="B62" s="64"/>
      <c r="C62" s="65"/>
      <c r="D62" s="64"/>
      <c r="E62" s="65"/>
      <c r="F62" s="65"/>
      <c r="G62" s="64"/>
      <c r="H62" s="65"/>
      <c r="I62" s="65"/>
      <c r="J62" s="65"/>
      <c r="K62" s="65"/>
      <c r="L62" s="66"/>
      <c r="N62" s="72"/>
      <c r="O62" s="72"/>
      <c r="P62" s="72"/>
      <c r="Q62" s="72"/>
      <c r="R62" s="75"/>
      <c r="S62" s="76"/>
      <c r="T62" s="77"/>
      <c r="U62" s="77"/>
      <c r="V62" s="78"/>
    </row>
    <row r="63" spans="1:22" s="73" customFormat="1" ht="13.8" x14ac:dyDescent="0.3">
      <c r="A63" s="72"/>
      <c r="B63" s="64"/>
      <c r="C63" s="65"/>
      <c r="D63" s="64"/>
      <c r="E63" s="65"/>
      <c r="F63" s="65"/>
      <c r="G63" s="64"/>
      <c r="H63" s="65"/>
      <c r="I63" s="65"/>
      <c r="J63" s="65"/>
      <c r="K63" s="65"/>
      <c r="L63" s="66"/>
      <c r="N63" s="72"/>
      <c r="O63" s="72"/>
      <c r="P63" s="72"/>
      <c r="Q63" s="72"/>
      <c r="R63" s="75"/>
      <c r="S63" s="76"/>
      <c r="T63" s="77"/>
      <c r="U63" s="77"/>
      <c r="V63" s="78"/>
    </row>
    <row r="64" spans="1:22" s="73" customFormat="1" ht="13.8" x14ac:dyDescent="0.3">
      <c r="A64" s="72"/>
      <c r="B64" s="64"/>
      <c r="C64" s="65"/>
      <c r="D64" s="64"/>
      <c r="E64" s="65"/>
      <c r="F64" s="65"/>
      <c r="G64" s="64"/>
      <c r="H64" s="65"/>
      <c r="I64" s="65"/>
      <c r="J64" s="65"/>
      <c r="K64" s="65"/>
      <c r="L64" s="66"/>
      <c r="N64" s="72"/>
      <c r="O64" s="72"/>
      <c r="P64" s="72"/>
      <c r="Q64" s="72"/>
      <c r="R64" s="75"/>
      <c r="S64" s="76"/>
      <c r="T64" s="77"/>
      <c r="U64" s="77"/>
      <c r="V64" s="78"/>
    </row>
    <row r="65" spans="1:22" s="73" customFormat="1" ht="13.8" x14ac:dyDescent="0.3">
      <c r="A65" s="72"/>
      <c r="B65" s="64"/>
      <c r="C65" s="65"/>
      <c r="D65" s="64"/>
      <c r="E65" s="65"/>
      <c r="F65" s="65"/>
      <c r="G65" s="64"/>
      <c r="H65" s="65"/>
      <c r="I65" s="65"/>
      <c r="J65" s="65"/>
      <c r="K65" s="65"/>
      <c r="L65" s="66"/>
      <c r="N65" s="72"/>
      <c r="O65" s="72"/>
      <c r="P65" s="72"/>
      <c r="Q65" s="72"/>
      <c r="R65" s="75"/>
      <c r="S65" s="76"/>
      <c r="T65" s="77"/>
      <c r="U65" s="77"/>
      <c r="V65" s="78"/>
    </row>
    <row r="66" spans="1:22" s="73" customFormat="1" ht="13.8" x14ac:dyDescent="0.3">
      <c r="A66" s="72"/>
      <c r="B66" s="64"/>
      <c r="C66" s="65"/>
      <c r="D66" s="64"/>
      <c r="E66" s="65"/>
      <c r="F66" s="65"/>
      <c r="G66" s="64"/>
      <c r="H66" s="65"/>
      <c r="I66" s="65"/>
      <c r="J66" s="65"/>
      <c r="K66" s="65"/>
      <c r="L66" s="66"/>
      <c r="N66" s="72"/>
      <c r="O66" s="72"/>
      <c r="P66" s="72"/>
      <c r="Q66" s="72"/>
      <c r="R66" s="75"/>
      <c r="S66" s="76"/>
      <c r="T66" s="77"/>
      <c r="U66" s="77"/>
      <c r="V66" s="78"/>
    </row>
    <row r="67" spans="1:22" s="73" customFormat="1" ht="13.8" x14ac:dyDescent="0.3">
      <c r="A67" s="72"/>
      <c r="B67" s="64"/>
      <c r="C67" s="65"/>
      <c r="D67" s="64"/>
      <c r="E67" s="65"/>
      <c r="F67" s="65"/>
      <c r="G67" s="64"/>
      <c r="H67" s="65"/>
      <c r="I67" s="65"/>
      <c r="J67" s="65"/>
      <c r="K67" s="65"/>
      <c r="L67" s="66"/>
      <c r="N67" s="72"/>
      <c r="O67" s="72"/>
      <c r="P67" s="72"/>
      <c r="Q67" s="72"/>
      <c r="R67" s="75"/>
      <c r="S67" s="76"/>
      <c r="T67" s="77"/>
      <c r="U67" s="77"/>
      <c r="V67" s="78"/>
    </row>
    <row r="68" spans="1:22" s="73" customFormat="1" ht="13.8" x14ac:dyDescent="0.3">
      <c r="A68" s="72"/>
      <c r="B68" s="64"/>
      <c r="C68" s="65"/>
      <c r="D68" s="64"/>
      <c r="E68" s="65"/>
      <c r="F68" s="65"/>
      <c r="G68" s="64"/>
      <c r="H68" s="65"/>
      <c r="I68" s="65"/>
      <c r="J68" s="65"/>
      <c r="K68" s="65"/>
      <c r="L68" s="66"/>
      <c r="N68" s="72"/>
      <c r="O68" s="72"/>
      <c r="P68" s="72"/>
      <c r="Q68" s="72"/>
      <c r="R68" s="75"/>
      <c r="S68" s="76"/>
      <c r="T68" s="77"/>
      <c r="U68" s="77"/>
      <c r="V68" s="78"/>
    </row>
    <row r="69" spans="1:22" s="73" customFormat="1" ht="13.8" x14ac:dyDescent="0.3">
      <c r="A69" s="72"/>
      <c r="B69" s="64"/>
      <c r="C69" s="65"/>
      <c r="D69" s="64"/>
      <c r="E69" s="65"/>
      <c r="F69" s="65"/>
      <c r="G69" s="64"/>
      <c r="H69" s="65"/>
      <c r="I69" s="65"/>
      <c r="J69" s="65"/>
      <c r="K69" s="65"/>
      <c r="L69" s="66"/>
      <c r="N69" s="72"/>
      <c r="O69" s="72"/>
      <c r="P69" s="72"/>
      <c r="Q69" s="72"/>
      <c r="R69" s="75"/>
      <c r="S69" s="76"/>
      <c r="T69" s="77"/>
      <c r="U69" s="77"/>
      <c r="V69" s="78"/>
    </row>
    <row r="70" spans="1:22" s="73" customFormat="1" ht="13.8" x14ac:dyDescent="0.3">
      <c r="A70" s="72"/>
      <c r="B70" s="64"/>
      <c r="C70" s="65"/>
      <c r="D70" s="64"/>
      <c r="E70" s="65"/>
      <c r="F70" s="65"/>
      <c r="G70" s="64"/>
      <c r="H70" s="65"/>
      <c r="I70" s="65"/>
      <c r="J70" s="65"/>
      <c r="K70" s="65"/>
      <c r="L70" s="66"/>
      <c r="N70" s="72"/>
      <c r="O70" s="72"/>
      <c r="P70" s="72"/>
      <c r="Q70" s="72"/>
      <c r="R70" s="75"/>
      <c r="S70" s="76"/>
      <c r="T70" s="77"/>
      <c r="U70" s="77"/>
      <c r="V70" s="78"/>
    </row>
    <row r="71" spans="1:22" s="73" customFormat="1" ht="13.8" x14ac:dyDescent="0.3">
      <c r="A71" s="72"/>
      <c r="B71" s="64"/>
      <c r="C71" s="65"/>
      <c r="D71" s="64"/>
      <c r="E71" s="65"/>
      <c r="F71" s="65"/>
      <c r="G71" s="64"/>
      <c r="H71" s="65"/>
      <c r="I71" s="65"/>
      <c r="J71" s="65"/>
      <c r="K71" s="65"/>
      <c r="L71" s="66"/>
      <c r="N71" s="72"/>
      <c r="O71" s="72"/>
      <c r="P71" s="72"/>
      <c r="Q71" s="72"/>
      <c r="R71" s="75"/>
      <c r="S71" s="76"/>
      <c r="T71" s="77"/>
      <c r="U71" s="77"/>
      <c r="V71" s="78"/>
    </row>
    <row r="72" spans="1:22" s="73" customFormat="1" ht="13.8" x14ac:dyDescent="0.3">
      <c r="A72" s="72"/>
      <c r="B72" s="64"/>
      <c r="C72" s="65"/>
      <c r="D72" s="64"/>
      <c r="E72" s="65"/>
      <c r="F72" s="65"/>
      <c r="G72" s="64"/>
      <c r="H72" s="65"/>
      <c r="I72" s="65"/>
      <c r="J72" s="65"/>
      <c r="K72" s="65"/>
      <c r="L72" s="66"/>
      <c r="N72" s="72"/>
      <c r="O72" s="72"/>
      <c r="P72" s="72"/>
      <c r="Q72" s="72"/>
      <c r="R72" s="75"/>
      <c r="S72" s="76"/>
      <c r="T72" s="77"/>
      <c r="U72" s="77"/>
      <c r="V72" s="78"/>
    </row>
    <row r="73" spans="1:22" s="73" customFormat="1" ht="13.8" x14ac:dyDescent="0.3">
      <c r="A73" s="72"/>
      <c r="B73" s="64"/>
      <c r="C73" s="65"/>
      <c r="D73" s="64"/>
      <c r="E73" s="65"/>
      <c r="F73" s="65"/>
      <c r="G73" s="64"/>
      <c r="H73" s="65"/>
      <c r="I73" s="65"/>
      <c r="J73" s="65"/>
      <c r="K73" s="65"/>
      <c r="L73" s="66"/>
      <c r="N73" s="72"/>
      <c r="O73" s="72"/>
      <c r="P73" s="72"/>
      <c r="Q73" s="72"/>
      <c r="R73" s="75"/>
      <c r="S73" s="76"/>
      <c r="T73" s="77"/>
      <c r="U73" s="77"/>
      <c r="V73" s="78"/>
    </row>
    <row r="74" spans="1:22" s="73" customFormat="1" ht="13.8" x14ac:dyDescent="0.3">
      <c r="A74" s="72"/>
      <c r="B74" s="64"/>
      <c r="C74" s="65"/>
      <c r="D74" s="64"/>
      <c r="E74" s="65"/>
      <c r="F74" s="65"/>
      <c r="G74" s="64"/>
      <c r="H74" s="65"/>
      <c r="I74" s="65"/>
      <c r="J74" s="65"/>
      <c r="K74" s="65"/>
      <c r="L74" s="66"/>
      <c r="N74" s="72"/>
      <c r="O74" s="72"/>
      <c r="P74" s="72"/>
      <c r="Q74" s="72"/>
      <c r="R74" s="75"/>
      <c r="S74" s="76"/>
      <c r="T74" s="77"/>
      <c r="U74" s="77"/>
      <c r="V74" s="78"/>
    </row>
    <row r="75" spans="1:22" s="73" customFormat="1" ht="13.8" x14ac:dyDescent="0.3">
      <c r="A75" s="72"/>
      <c r="B75" s="64"/>
      <c r="C75" s="65"/>
      <c r="D75" s="64"/>
      <c r="E75" s="65"/>
      <c r="F75" s="65"/>
      <c r="G75" s="64"/>
      <c r="H75" s="65"/>
      <c r="I75" s="65"/>
      <c r="J75" s="65"/>
      <c r="K75" s="65"/>
      <c r="L75" s="66"/>
      <c r="N75" s="72"/>
      <c r="O75" s="72"/>
      <c r="P75" s="72"/>
      <c r="Q75" s="72"/>
      <c r="R75" s="75"/>
      <c r="S75" s="76"/>
      <c r="T75" s="77"/>
      <c r="U75" s="77"/>
      <c r="V75" s="78"/>
    </row>
    <row r="76" spans="1:22" s="73" customFormat="1" ht="13.8" x14ac:dyDescent="0.3">
      <c r="A76" s="72"/>
      <c r="B76" s="64"/>
      <c r="C76" s="65"/>
      <c r="D76" s="64"/>
      <c r="E76" s="65"/>
      <c r="F76" s="65"/>
      <c r="G76" s="64"/>
      <c r="H76" s="65"/>
      <c r="I76" s="65"/>
      <c r="J76" s="65"/>
      <c r="K76" s="65"/>
      <c r="L76" s="66"/>
      <c r="N76" s="72"/>
      <c r="O76" s="72"/>
      <c r="P76" s="72"/>
      <c r="Q76" s="72"/>
      <c r="R76" s="75"/>
      <c r="S76" s="76"/>
      <c r="T76" s="77"/>
      <c r="U76" s="77"/>
      <c r="V76" s="78"/>
    </row>
    <row r="77" spans="1:22" s="73" customFormat="1" ht="13.8" x14ac:dyDescent="0.3">
      <c r="A77" s="72"/>
      <c r="B77" s="64"/>
      <c r="C77" s="65"/>
      <c r="D77" s="64"/>
      <c r="E77" s="65"/>
      <c r="F77" s="65"/>
      <c r="G77" s="64"/>
      <c r="H77" s="65"/>
      <c r="I77" s="65"/>
      <c r="J77" s="65"/>
      <c r="K77" s="65"/>
      <c r="L77" s="66"/>
      <c r="N77" s="72"/>
      <c r="O77" s="72"/>
      <c r="P77" s="72"/>
      <c r="Q77" s="72"/>
      <c r="R77" s="75"/>
      <c r="S77" s="76"/>
      <c r="T77" s="77"/>
      <c r="U77" s="77"/>
      <c r="V77" s="78"/>
    </row>
    <row r="78" spans="1:22" s="73" customFormat="1" ht="13.8" x14ac:dyDescent="0.3">
      <c r="A78" s="72"/>
      <c r="B78" s="64"/>
      <c r="C78" s="65"/>
      <c r="D78" s="64"/>
      <c r="E78" s="65"/>
      <c r="F78" s="65"/>
      <c r="G78" s="64"/>
      <c r="H78" s="65"/>
      <c r="I78" s="65"/>
      <c r="J78" s="65"/>
      <c r="K78" s="65"/>
      <c r="L78" s="66"/>
      <c r="N78" s="72"/>
      <c r="O78" s="72"/>
      <c r="P78" s="72"/>
      <c r="Q78" s="72"/>
      <c r="R78" s="75"/>
      <c r="S78" s="76"/>
      <c r="T78" s="77"/>
      <c r="U78" s="77"/>
      <c r="V78" s="78"/>
    </row>
    <row r="79" spans="1:22" s="73" customFormat="1" ht="13.8" x14ac:dyDescent="0.3">
      <c r="A79" s="72"/>
      <c r="B79" s="64"/>
      <c r="C79" s="65"/>
      <c r="D79" s="64"/>
      <c r="E79" s="65"/>
      <c r="F79" s="65"/>
      <c r="G79" s="64"/>
      <c r="H79" s="65"/>
      <c r="I79" s="65"/>
      <c r="J79" s="65"/>
      <c r="K79" s="65"/>
      <c r="L79" s="66"/>
      <c r="N79" s="72"/>
      <c r="O79" s="72"/>
      <c r="P79" s="72"/>
      <c r="Q79" s="72"/>
      <c r="R79" s="75"/>
      <c r="S79" s="76"/>
      <c r="T79" s="77"/>
      <c r="U79" s="77"/>
      <c r="V79" s="78"/>
    </row>
    <row r="80" spans="1:22" s="73" customFormat="1" ht="13.8" x14ac:dyDescent="0.3">
      <c r="A80" s="72"/>
      <c r="B80" s="64"/>
      <c r="C80" s="65"/>
      <c r="D80" s="64"/>
      <c r="E80" s="65"/>
      <c r="F80" s="65"/>
      <c r="G80" s="64"/>
      <c r="H80" s="65"/>
      <c r="I80" s="65"/>
      <c r="J80" s="65"/>
      <c r="K80" s="65"/>
      <c r="L80" s="66"/>
      <c r="N80" s="72"/>
      <c r="O80" s="72"/>
      <c r="P80" s="72"/>
      <c r="Q80" s="72"/>
      <c r="R80" s="75"/>
      <c r="S80" s="76"/>
      <c r="T80" s="77"/>
      <c r="U80" s="77"/>
      <c r="V80" s="78"/>
    </row>
    <row r="81" spans="1:22" s="73" customFormat="1" ht="13.8" x14ac:dyDescent="0.3">
      <c r="A81" s="72"/>
      <c r="B81" s="64"/>
      <c r="C81" s="65"/>
      <c r="D81" s="64"/>
      <c r="E81" s="65"/>
      <c r="F81" s="65"/>
      <c r="G81" s="64"/>
      <c r="H81" s="65"/>
      <c r="I81" s="65"/>
      <c r="J81" s="65"/>
      <c r="K81" s="65"/>
      <c r="L81" s="66"/>
      <c r="N81" s="72"/>
      <c r="O81" s="72"/>
      <c r="P81" s="72"/>
      <c r="Q81" s="72"/>
      <c r="R81" s="75"/>
      <c r="S81" s="76"/>
      <c r="T81" s="77"/>
      <c r="U81" s="77"/>
      <c r="V81" s="78"/>
    </row>
    <row r="82" spans="1:22" s="73" customFormat="1" ht="13.8" x14ac:dyDescent="0.3">
      <c r="A82" s="72"/>
      <c r="B82" s="64"/>
      <c r="C82" s="65"/>
      <c r="D82" s="64"/>
      <c r="E82" s="65"/>
      <c r="F82" s="65"/>
      <c r="G82" s="64"/>
      <c r="H82" s="65"/>
      <c r="I82" s="65"/>
      <c r="J82" s="65"/>
      <c r="K82" s="65"/>
      <c r="L82" s="66"/>
      <c r="N82" s="72"/>
      <c r="O82" s="72"/>
      <c r="P82" s="72"/>
      <c r="Q82" s="72"/>
      <c r="R82" s="75"/>
      <c r="S82" s="76"/>
      <c r="T82" s="77"/>
      <c r="U82" s="77"/>
      <c r="V82" s="78"/>
    </row>
    <row r="83" spans="1:22" s="73" customFormat="1" ht="13.8" x14ac:dyDescent="0.3">
      <c r="A83" s="72"/>
      <c r="B83" s="64"/>
      <c r="C83" s="65"/>
      <c r="D83" s="64"/>
      <c r="E83" s="65"/>
      <c r="F83" s="65"/>
      <c r="G83" s="64"/>
      <c r="H83" s="65"/>
      <c r="I83" s="65"/>
      <c r="J83" s="65"/>
      <c r="K83" s="65"/>
      <c r="L83" s="66"/>
      <c r="N83" s="72"/>
      <c r="O83" s="72"/>
      <c r="P83" s="72"/>
      <c r="Q83" s="72"/>
      <c r="R83" s="75"/>
      <c r="S83" s="76"/>
      <c r="T83" s="77"/>
      <c r="U83" s="77"/>
      <c r="V83" s="78"/>
    </row>
    <row r="84" spans="1:22" s="73" customFormat="1" ht="13.8" x14ac:dyDescent="0.3">
      <c r="A84" s="72"/>
      <c r="B84" s="64"/>
      <c r="C84" s="65"/>
      <c r="D84" s="64"/>
      <c r="E84" s="65"/>
      <c r="F84" s="65"/>
      <c r="G84" s="64"/>
      <c r="H84" s="65"/>
      <c r="I84" s="65"/>
      <c r="J84" s="65"/>
      <c r="K84" s="65"/>
      <c r="L84" s="66"/>
      <c r="N84" s="72"/>
      <c r="O84" s="72"/>
      <c r="P84" s="72"/>
      <c r="Q84" s="72"/>
      <c r="R84" s="75"/>
      <c r="S84" s="76"/>
      <c r="T84" s="77"/>
      <c r="U84" s="77"/>
      <c r="V84" s="78"/>
    </row>
    <row r="85" spans="1:22" s="73" customFormat="1" ht="13.8" x14ac:dyDescent="0.3">
      <c r="A85" s="72"/>
      <c r="B85" s="64"/>
      <c r="C85" s="65"/>
      <c r="D85" s="64"/>
      <c r="E85" s="65"/>
      <c r="F85" s="65"/>
      <c r="G85" s="64"/>
      <c r="H85" s="65"/>
      <c r="I85" s="65"/>
      <c r="J85" s="65"/>
      <c r="K85" s="65"/>
      <c r="L85" s="66"/>
      <c r="N85" s="72"/>
      <c r="O85" s="72"/>
      <c r="P85" s="72"/>
      <c r="Q85" s="72"/>
      <c r="R85" s="75"/>
      <c r="S85" s="76"/>
      <c r="T85" s="77"/>
      <c r="U85" s="77"/>
      <c r="V85" s="78"/>
    </row>
    <row r="86" spans="1:22" s="73" customFormat="1" ht="13.8" x14ac:dyDescent="0.3">
      <c r="A86" s="72"/>
      <c r="B86" s="64"/>
      <c r="C86" s="65"/>
      <c r="D86" s="64"/>
      <c r="E86" s="65"/>
      <c r="F86" s="65"/>
      <c r="G86" s="64"/>
      <c r="H86" s="65"/>
      <c r="I86" s="65"/>
      <c r="J86" s="65"/>
      <c r="K86" s="65"/>
      <c r="L86" s="66"/>
      <c r="N86" s="72"/>
      <c r="O86" s="72"/>
      <c r="P86" s="72"/>
      <c r="Q86" s="72"/>
      <c r="R86" s="75"/>
      <c r="S86" s="76"/>
      <c r="T86" s="77"/>
      <c r="U86" s="77"/>
      <c r="V86" s="78"/>
    </row>
    <row r="87" spans="1:22" s="73" customFormat="1" ht="13.8" x14ac:dyDescent="0.3">
      <c r="A87" s="72"/>
      <c r="B87" s="64"/>
      <c r="C87" s="65"/>
      <c r="D87" s="64"/>
      <c r="E87" s="65"/>
      <c r="F87" s="65"/>
      <c r="G87" s="64"/>
      <c r="H87" s="65"/>
      <c r="I87" s="65"/>
      <c r="J87" s="65"/>
      <c r="K87" s="65"/>
      <c r="L87" s="66"/>
      <c r="N87" s="72"/>
      <c r="O87" s="72"/>
      <c r="P87" s="72"/>
      <c r="Q87" s="72"/>
      <c r="R87" s="75"/>
      <c r="S87" s="76"/>
      <c r="T87" s="77"/>
      <c r="U87" s="77"/>
      <c r="V87" s="78"/>
    </row>
    <row r="88" spans="1:22" s="73" customFormat="1" ht="13.8" x14ac:dyDescent="0.3">
      <c r="A88" s="72"/>
      <c r="B88" s="64"/>
      <c r="C88" s="65"/>
      <c r="D88" s="64"/>
      <c r="E88" s="65"/>
      <c r="F88" s="65"/>
      <c r="G88" s="64"/>
      <c r="H88" s="65"/>
      <c r="I88" s="65"/>
      <c r="J88" s="65"/>
      <c r="K88" s="65"/>
      <c r="L88" s="66"/>
      <c r="N88" s="72"/>
      <c r="O88" s="72"/>
      <c r="P88" s="72"/>
      <c r="Q88" s="72"/>
      <c r="R88" s="75"/>
      <c r="S88" s="76"/>
      <c r="T88" s="77"/>
      <c r="U88" s="77"/>
      <c r="V88" s="78"/>
    </row>
    <row r="89" spans="1:22" s="73" customFormat="1" ht="13.8" x14ac:dyDescent="0.3">
      <c r="A89" s="72"/>
      <c r="B89" s="64"/>
      <c r="C89" s="65"/>
      <c r="D89" s="64"/>
      <c r="E89" s="65"/>
      <c r="F89" s="65"/>
      <c r="G89" s="64"/>
      <c r="H89" s="65"/>
      <c r="I89" s="65"/>
      <c r="J89" s="65"/>
      <c r="K89" s="65"/>
      <c r="L89" s="66"/>
      <c r="N89" s="72"/>
      <c r="O89" s="72"/>
      <c r="P89" s="72"/>
      <c r="Q89" s="72"/>
      <c r="R89" s="75"/>
      <c r="S89" s="76"/>
      <c r="T89" s="77"/>
      <c r="U89" s="77"/>
      <c r="V89" s="78"/>
    </row>
    <row r="90" spans="1:22" s="73" customFormat="1" ht="13.8" x14ac:dyDescent="0.3">
      <c r="A90" s="72"/>
      <c r="B90" s="64"/>
      <c r="C90" s="65"/>
      <c r="D90" s="64"/>
      <c r="E90" s="65"/>
      <c r="F90" s="65"/>
      <c r="G90" s="64"/>
      <c r="H90" s="65"/>
      <c r="I90" s="65"/>
      <c r="J90" s="65"/>
      <c r="K90" s="65"/>
      <c r="L90" s="66"/>
      <c r="N90" s="72"/>
      <c r="O90" s="72"/>
      <c r="P90" s="72"/>
      <c r="Q90" s="72"/>
      <c r="R90" s="75"/>
      <c r="S90" s="76"/>
      <c r="T90" s="77"/>
      <c r="U90" s="77"/>
      <c r="V90" s="78"/>
    </row>
    <row r="91" spans="1:22" s="73" customFormat="1" ht="13.8" x14ac:dyDescent="0.3">
      <c r="A91" s="72"/>
      <c r="B91" s="64"/>
      <c r="C91" s="65"/>
      <c r="D91" s="64"/>
      <c r="E91" s="65"/>
      <c r="F91" s="65"/>
      <c r="G91" s="64"/>
      <c r="H91" s="65"/>
      <c r="I91" s="65"/>
      <c r="J91" s="65"/>
      <c r="K91" s="65"/>
      <c r="L91" s="66"/>
      <c r="N91" s="72"/>
      <c r="O91" s="72"/>
      <c r="P91" s="72"/>
      <c r="Q91" s="72"/>
      <c r="R91" s="75"/>
      <c r="S91" s="76"/>
      <c r="T91" s="77"/>
      <c r="U91" s="77"/>
      <c r="V91" s="78"/>
    </row>
    <row r="92" spans="1:22" s="73" customFormat="1" ht="13.8" x14ac:dyDescent="0.3">
      <c r="A92" s="72"/>
      <c r="B92" s="64"/>
      <c r="C92" s="65"/>
      <c r="D92" s="64"/>
      <c r="E92" s="65"/>
      <c r="F92" s="65"/>
      <c r="G92" s="64"/>
      <c r="H92" s="65"/>
      <c r="I92" s="65"/>
      <c r="J92" s="65"/>
      <c r="K92" s="65"/>
      <c r="L92" s="66"/>
      <c r="N92" s="72"/>
      <c r="O92" s="72"/>
      <c r="P92" s="72"/>
      <c r="Q92" s="72"/>
      <c r="R92" s="75"/>
      <c r="S92" s="76"/>
      <c r="T92" s="77"/>
      <c r="U92" s="77"/>
      <c r="V92" s="78"/>
    </row>
    <row r="93" spans="1:22" s="73" customFormat="1" ht="13.8" x14ac:dyDescent="0.3">
      <c r="A93" s="72"/>
      <c r="B93" s="64"/>
      <c r="C93" s="65"/>
      <c r="D93" s="64"/>
      <c r="E93" s="65"/>
      <c r="F93" s="65"/>
      <c r="G93" s="64"/>
      <c r="H93" s="65"/>
      <c r="I93" s="65"/>
      <c r="J93" s="65"/>
      <c r="K93" s="65"/>
      <c r="L93" s="66"/>
      <c r="N93" s="72"/>
      <c r="O93" s="72"/>
      <c r="P93" s="72"/>
      <c r="Q93" s="72"/>
      <c r="R93" s="75"/>
      <c r="S93" s="76"/>
      <c r="T93" s="77"/>
      <c r="U93" s="77"/>
      <c r="V93" s="78"/>
    </row>
    <row r="94" spans="1:22" s="73" customFormat="1" ht="13.8" x14ac:dyDescent="0.3">
      <c r="A94" s="72"/>
      <c r="B94" s="64"/>
      <c r="C94" s="65"/>
      <c r="D94" s="64"/>
      <c r="E94" s="65"/>
      <c r="F94" s="65"/>
      <c r="G94" s="64"/>
      <c r="H94" s="65"/>
      <c r="I94" s="65"/>
      <c r="J94" s="65"/>
      <c r="K94" s="65"/>
      <c r="L94" s="66"/>
      <c r="N94" s="72"/>
      <c r="O94" s="72"/>
      <c r="P94" s="72"/>
      <c r="Q94" s="72"/>
      <c r="R94" s="75"/>
      <c r="S94" s="76"/>
      <c r="T94" s="77"/>
      <c r="U94" s="77"/>
      <c r="V94" s="78"/>
    </row>
    <row r="95" spans="1:22" s="73" customFormat="1" ht="13.8" x14ac:dyDescent="0.3">
      <c r="A95" s="72"/>
      <c r="B95" s="64"/>
      <c r="C95" s="65"/>
      <c r="D95" s="64"/>
      <c r="E95" s="65"/>
      <c r="F95" s="65"/>
      <c r="G95" s="64"/>
      <c r="H95" s="65"/>
      <c r="I95" s="65"/>
      <c r="J95" s="65"/>
      <c r="K95" s="65"/>
      <c r="L95" s="66"/>
      <c r="N95" s="72"/>
      <c r="O95" s="72"/>
      <c r="P95" s="72"/>
      <c r="Q95" s="72"/>
      <c r="R95" s="75"/>
      <c r="S95" s="76"/>
      <c r="T95" s="77"/>
      <c r="U95" s="77"/>
      <c r="V95" s="78"/>
    </row>
    <row r="96" spans="1:22" s="73" customFormat="1" ht="13.8" x14ac:dyDescent="0.3">
      <c r="A96" s="72"/>
      <c r="B96" s="64"/>
      <c r="C96" s="65"/>
      <c r="D96" s="64"/>
      <c r="E96" s="65"/>
      <c r="F96" s="65"/>
      <c r="G96" s="64"/>
      <c r="H96" s="65"/>
      <c r="I96" s="65"/>
      <c r="J96" s="65"/>
      <c r="K96" s="65"/>
      <c r="L96" s="66"/>
      <c r="N96" s="72"/>
      <c r="O96" s="72"/>
      <c r="P96" s="72"/>
      <c r="Q96" s="72"/>
      <c r="R96" s="75"/>
      <c r="S96" s="76"/>
      <c r="T96" s="77"/>
      <c r="U96" s="77"/>
      <c r="V96" s="78"/>
    </row>
    <row r="97" spans="1:22" s="73" customFormat="1" ht="13.8" x14ac:dyDescent="0.3">
      <c r="A97" s="72"/>
      <c r="B97" s="64"/>
      <c r="C97" s="65"/>
      <c r="D97" s="64"/>
      <c r="E97" s="65"/>
      <c r="F97" s="65"/>
      <c r="G97" s="64"/>
      <c r="H97" s="65"/>
      <c r="I97" s="65"/>
      <c r="J97" s="65"/>
      <c r="K97" s="65"/>
      <c r="L97" s="66"/>
      <c r="N97" s="72"/>
      <c r="O97" s="72"/>
      <c r="P97" s="72"/>
      <c r="Q97" s="72"/>
      <c r="R97" s="75"/>
      <c r="S97" s="76"/>
      <c r="T97" s="77"/>
      <c r="U97" s="77"/>
      <c r="V97" s="78"/>
    </row>
    <row r="98" spans="1:22" s="73" customFormat="1" ht="13.8" x14ac:dyDescent="0.3">
      <c r="A98" s="72"/>
      <c r="B98" s="64"/>
      <c r="C98" s="65"/>
      <c r="D98" s="64"/>
      <c r="E98" s="65"/>
      <c r="F98" s="65"/>
      <c r="G98" s="64"/>
      <c r="H98" s="65"/>
      <c r="I98" s="65"/>
      <c r="J98" s="65"/>
      <c r="K98" s="65"/>
      <c r="L98" s="66"/>
      <c r="N98" s="72"/>
      <c r="O98" s="72"/>
      <c r="P98" s="72"/>
      <c r="Q98" s="72"/>
      <c r="R98" s="75"/>
      <c r="S98" s="76"/>
      <c r="T98" s="77"/>
      <c r="U98" s="77"/>
      <c r="V98" s="78"/>
    </row>
    <row r="99" spans="1:22" s="73" customFormat="1" ht="13.8" x14ac:dyDescent="0.3">
      <c r="A99" s="72"/>
      <c r="B99" s="64"/>
      <c r="C99" s="65"/>
      <c r="D99" s="64"/>
      <c r="E99" s="65"/>
      <c r="F99" s="65"/>
      <c r="G99" s="64"/>
      <c r="H99" s="65"/>
      <c r="I99" s="65"/>
      <c r="J99" s="65"/>
      <c r="K99" s="65"/>
      <c r="L99" s="66"/>
      <c r="N99" s="72"/>
      <c r="O99" s="72"/>
      <c r="P99" s="72"/>
      <c r="Q99" s="72"/>
      <c r="R99" s="75"/>
      <c r="S99" s="76"/>
      <c r="T99" s="77"/>
      <c r="U99" s="77"/>
      <c r="V99" s="78"/>
    </row>
    <row r="100" spans="1:22" s="73" customFormat="1" ht="13.8" x14ac:dyDescent="0.3">
      <c r="A100" s="72"/>
      <c r="B100" s="64"/>
      <c r="C100" s="65"/>
      <c r="D100" s="64"/>
      <c r="E100" s="65"/>
      <c r="F100" s="65"/>
      <c r="G100" s="64"/>
      <c r="H100" s="65"/>
      <c r="I100" s="65"/>
      <c r="J100" s="65"/>
      <c r="K100" s="65"/>
      <c r="L100" s="66"/>
      <c r="N100" s="72"/>
      <c r="O100" s="72"/>
      <c r="P100" s="72"/>
      <c r="Q100" s="72"/>
      <c r="R100" s="75"/>
      <c r="S100" s="76"/>
      <c r="T100" s="77"/>
      <c r="U100" s="77"/>
      <c r="V100" s="78"/>
    </row>
    <row r="101" spans="1:22" s="73" customFormat="1" ht="13.8" x14ac:dyDescent="0.3">
      <c r="A101" s="72"/>
      <c r="B101" s="64"/>
      <c r="C101" s="65"/>
      <c r="D101" s="64"/>
      <c r="E101" s="65"/>
      <c r="F101" s="65"/>
      <c r="G101" s="64"/>
      <c r="H101" s="65"/>
      <c r="I101" s="65"/>
      <c r="J101" s="65"/>
      <c r="K101" s="65"/>
      <c r="L101" s="66"/>
      <c r="N101" s="72"/>
      <c r="O101" s="72"/>
      <c r="P101" s="72"/>
      <c r="Q101" s="72"/>
      <c r="R101" s="75"/>
      <c r="S101" s="76"/>
      <c r="T101" s="77"/>
      <c r="U101" s="77"/>
      <c r="V101" s="78"/>
    </row>
    <row r="102" spans="1:22" s="73" customFormat="1" ht="13.8" x14ac:dyDescent="0.3">
      <c r="A102" s="72"/>
      <c r="B102" s="64"/>
      <c r="C102" s="65"/>
      <c r="D102" s="64"/>
      <c r="E102" s="65"/>
      <c r="F102" s="65"/>
      <c r="G102" s="64"/>
      <c r="H102" s="65"/>
      <c r="I102" s="65"/>
      <c r="J102" s="65"/>
      <c r="K102" s="65"/>
      <c r="L102" s="66"/>
      <c r="N102" s="72"/>
      <c r="O102" s="72"/>
      <c r="P102" s="72"/>
      <c r="Q102" s="72"/>
      <c r="R102" s="75"/>
      <c r="S102" s="76"/>
      <c r="T102" s="77"/>
      <c r="U102" s="77"/>
      <c r="V102" s="78"/>
    </row>
    <row r="103" spans="1:22" s="73" customFormat="1" ht="13.8" x14ac:dyDescent="0.3">
      <c r="A103" s="72"/>
      <c r="B103" s="64"/>
      <c r="C103" s="65"/>
      <c r="D103" s="64"/>
      <c r="E103" s="65"/>
      <c r="F103" s="65"/>
      <c r="G103" s="64"/>
      <c r="H103" s="65"/>
      <c r="I103" s="65"/>
      <c r="J103" s="65"/>
      <c r="K103" s="65"/>
      <c r="L103" s="66"/>
      <c r="N103" s="72"/>
      <c r="O103" s="72"/>
      <c r="P103" s="72"/>
      <c r="Q103" s="72"/>
      <c r="R103" s="75"/>
      <c r="S103" s="76"/>
      <c r="T103" s="77"/>
      <c r="U103" s="77"/>
      <c r="V103" s="78"/>
    </row>
    <row r="104" spans="1:22" s="73" customFormat="1" ht="13.8" x14ac:dyDescent="0.3">
      <c r="A104" s="72"/>
      <c r="B104" s="64"/>
      <c r="C104" s="65"/>
      <c r="D104" s="64"/>
      <c r="E104" s="65"/>
      <c r="F104" s="65"/>
      <c r="G104" s="64"/>
      <c r="H104" s="65"/>
      <c r="I104" s="65"/>
      <c r="J104" s="65"/>
      <c r="K104" s="65"/>
      <c r="L104" s="66"/>
      <c r="N104" s="72"/>
      <c r="O104" s="72"/>
      <c r="P104" s="72"/>
      <c r="Q104" s="72"/>
      <c r="R104" s="75"/>
      <c r="S104" s="76"/>
      <c r="T104" s="77"/>
      <c r="U104" s="77"/>
      <c r="V104" s="78"/>
    </row>
    <row r="105" spans="1:22" s="73" customFormat="1" ht="13.8" x14ac:dyDescent="0.3">
      <c r="A105" s="72"/>
      <c r="B105" s="64"/>
      <c r="C105" s="65"/>
      <c r="D105" s="64"/>
      <c r="E105" s="65"/>
      <c r="F105" s="65"/>
      <c r="G105" s="64"/>
      <c r="H105" s="65"/>
      <c r="I105" s="65"/>
      <c r="J105" s="65"/>
      <c r="K105" s="65"/>
      <c r="L105" s="66"/>
      <c r="N105" s="72"/>
      <c r="O105" s="72"/>
      <c r="P105" s="72"/>
      <c r="Q105" s="72"/>
      <c r="R105" s="75"/>
      <c r="S105" s="76"/>
      <c r="T105" s="77"/>
      <c r="U105" s="77"/>
      <c r="V105" s="78"/>
    </row>
    <row r="106" spans="1:22" s="73" customFormat="1" ht="13.8" x14ac:dyDescent="0.3">
      <c r="A106" s="72"/>
      <c r="B106" s="64"/>
      <c r="C106" s="65"/>
      <c r="D106" s="64"/>
      <c r="E106" s="65"/>
      <c r="F106" s="65"/>
      <c r="G106" s="64"/>
      <c r="H106" s="65"/>
      <c r="I106" s="65"/>
      <c r="J106" s="65"/>
      <c r="K106" s="65"/>
      <c r="L106" s="66"/>
      <c r="N106" s="72"/>
      <c r="O106" s="72"/>
      <c r="P106" s="72"/>
      <c r="Q106" s="72"/>
      <c r="R106" s="75"/>
      <c r="S106" s="76"/>
      <c r="T106" s="77"/>
      <c r="U106" s="77"/>
      <c r="V106" s="78"/>
    </row>
    <row r="107" spans="1:22" s="73" customFormat="1" ht="13.8" x14ac:dyDescent="0.3">
      <c r="A107" s="72"/>
      <c r="B107" s="64"/>
      <c r="C107" s="65"/>
      <c r="D107" s="64"/>
      <c r="E107" s="65"/>
      <c r="F107" s="65"/>
      <c r="G107" s="64"/>
      <c r="H107" s="65"/>
      <c r="I107" s="65"/>
      <c r="J107" s="65"/>
      <c r="K107" s="65"/>
      <c r="L107" s="66"/>
      <c r="N107" s="72"/>
      <c r="O107" s="72"/>
      <c r="P107" s="72"/>
      <c r="Q107" s="72"/>
      <c r="R107" s="75"/>
      <c r="S107" s="76"/>
      <c r="T107" s="77"/>
      <c r="U107" s="77"/>
      <c r="V107" s="78"/>
    </row>
    <row r="108" spans="1:22" s="73" customFormat="1" ht="13.8" x14ac:dyDescent="0.3">
      <c r="A108" s="72"/>
      <c r="B108" s="64"/>
      <c r="C108" s="65"/>
      <c r="D108" s="64"/>
      <c r="E108" s="65"/>
      <c r="F108" s="65"/>
      <c r="G108" s="64"/>
      <c r="H108" s="65"/>
      <c r="I108" s="65"/>
      <c r="J108" s="65"/>
      <c r="K108" s="65"/>
      <c r="L108" s="66"/>
      <c r="N108" s="72"/>
      <c r="O108" s="72"/>
      <c r="P108" s="72"/>
      <c r="Q108" s="72"/>
      <c r="R108" s="75"/>
      <c r="S108" s="76"/>
      <c r="T108" s="77"/>
      <c r="U108" s="77"/>
      <c r="V108" s="78"/>
    </row>
    <row r="109" spans="1:22" s="73" customFormat="1" ht="13.8" x14ac:dyDescent="0.3">
      <c r="A109" s="72"/>
      <c r="B109" s="64"/>
      <c r="C109" s="65"/>
      <c r="D109" s="64"/>
      <c r="E109" s="65"/>
      <c r="F109" s="65"/>
      <c r="G109" s="64"/>
      <c r="H109" s="65"/>
      <c r="I109" s="65"/>
      <c r="J109" s="65"/>
      <c r="K109" s="65"/>
      <c r="L109" s="66"/>
      <c r="N109" s="72"/>
      <c r="O109" s="72"/>
      <c r="P109" s="72"/>
      <c r="Q109" s="72"/>
      <c r="R109" s="75"/>
      <c r="S109" s="76"/>
      <c r="T109" s="77"/>
      <c r="U109" s="77"/>
      <c r="V109" s="78"/>
    </row>
    <row r="110" spans="1:22" s="73" customFormat="1" ht="13.8" x14ac:dyDescent="0.3">
      <c r="A110" s="72"/>
      <c r="B110" s="64"/>
      <c r="C110" s="65"/>
      <c r="D110" s="64"/>
      <c r="E110" s="65"/>
      <c r="F110" s="65"/>
      <c r="G110" s="64"/>
      <c r="H110" s="65"/>
      <c r="I110" s="65"/>
      <c r="J110" s="65"/>
      <c r="K110" s="65"/>
      <c r="L110" s="66"/>
      <c r="N110" s="72"/>
      <c r="O110" s="72"/>
      <c r="P110" s="72"/>
      <c r="Q110" s="72"/>
      <c r="R110" s="75"/>
      <c r="S110" s="76"/>
      <c r="T110" s="77"/>
      <c r="U110" s="77"/>
      <c r="V110" s="78"/>
    </row>
    <row r="111" spans="1:22" s="73" customFormat="1" ht="13.8" x14ac:dyDescent="0.3">
      <c r="A111" s="72"/>
      <c r="B111" s="64"/>
      <c r="C111" s="65"/>
      <c r="D111" s="64"/>
      <c r="E111" s="65"/>
      <c r="F111" s="65"/>
      <c r="G111" s="64"/>
      <c r="H111" s="65"/>
      <c r="I111" s="65"/>
      <c r="J111" s="65"/>
      <c r="K111" s="65"/>
      <c r="L111" s="66"/>
      <c r="N111" s="72"/>
      <c r="O111" s="72"/>
      <c r="P111" s="72"/>
      <c r="Q111" s="72"/>
      <c r="R111" s="75"/>
      <c r="S111" s="76"/>
      <c r="T111" s="77"/>
      <c r="U111" s="77"/>
      <c r="V111" s="78"/>
    </row>
    <row r="112" spans="1:22" s="73" customFormat="1" ht="13.8" x14ac:dyDescent="0.3">
      <c r="A112" s="72"/>
      <c r="B112" s="64"/>
      <c r="C112" s="65"/>
      <c r="D112" s="64"/>
      <c r="E112" s="65"/>
      <c r="F112" s="65"/>
      <c r="G112" s="64"/>
      <c r="H112" s="65"/>
      <c r="I112" s="65"/>
      <c r="J112" s="65"/>
      <c r="K112" s="65"/>
      <c r="L112" s="66"/>
      <c r="N112" s="72"/>
      <c r="O112" s="72"/>
      <c r="P112" s="72"/>
      <c r="Q112" s="72"/>
      <c r="R112" s="75"/>
      <c r="S112" s="76"/>
      <c r="T112" s="77"/>
      <c r="U112" s="77"/>
      <c r="V112" s="78"/>
    </row>
    <row r="113" spans="1:22" s="73" customFormat="1" ht="13.8" x14ac:dyDescent="0.3">
      <c r="A113" s="72"/>
      <c r="B113" s="64"/>
      <c r="C113" s="65"/>
      <c r="D113" s="64"/>
      <c r="E113" s="65"/>
      <c r="F113" s="65"/>
      <c r="G113" s="64"/>
      <c r="H113" s="65"/>
      <c r="I113" s="65"/>
      <c r="J113" s="65"/>
      <c r="K113" s="65"/>
      <c r="L113" s="66"/>
      <c r="N113" s="72"/>
      <c r="O113" s="72"/>
      <c r="P113" s="72"/>
      <c r="Q113" s="72"/>
      <c r="R113" s="75"/>
      <c r="S113" s="76"/>
      <c r="T113" s="77"/>
      <c r="U113" s="77"/>
      <c r="V113" s="78"/>
    </row>
    <row r="114" spans="1:22" s="73" customFormat="1" ht="13.8" x14ac:dyDescent="0.3">
      <c r="A114" s="72"/>
      <c r="B114" s="64"/>
      <c r="C114" s="65"/>
      <c r="D114" s="64"/>
      <c r="E114" s="65"/>
      <c r="F114" s="65"/>
      <c r="G114" s="64"/>
      <c r="H114" s="65"/>
      <c r="I114" s="65"/>
      <c r="J114" s="65"/>
      <c r="K114" s="65"/>
      <c r="L114" s="66"/>
      <c r="N114" s="72"/>
      <c r="O114" s="72"/>
      <c r="P114" s="72"/>
      <c r="Q114" s="72"/>
      <c r="R114" s="75"/>
      <c r="S114" s="76"/>
      <c r="T114" s="77"/>
      <c r="U114" s="77"/>
      <c r="V114" s="78"/>
    </row>
    <row r="115" spans="1:22" s="73" customFormat="1" ht="13.8" x14ac:dyDescent="0.3">
      <c r="A115" s="72"/>
      <c r="B115" s="64"/>
      <c r="C115" s="65"/>
      <c r="D115" s="64"/>
      <c r="E115" s="65"/>
      <c r="F115" s="65"/>
      <c r="G115" s="64"/>
      <c r="H115" s="65"/>
      <c r="I115" s="65"/>
      <c r="J115" s="65"/>
      <c r="K115" s="65"/>
      <c r="L115" s="66"/>
      <c r="N115" s="72"/>
      <c r="O115" s="72"/>
      <c r="P115" s="72"/>
      <c r="Q115" s="72"/>
      <c r="R115" s="75"/>
      <c r="S115" s="76"/>
      <c r="T115" s="77"/>
      <c r="U115" s="77"/>
      <c r="V115" s="78"/>
    </row>
    <row r="116" spans="1:22" s="73" customFormat="1" ht="13.8" x14ac:dyDescent="0.3">
      <c r="A116" s="72"/>
      <c r="B116" s="64"/>
      <c r="C116" s="65"/>
      <c r="D116" s="64"/>
      <c r="E116" s="65"/>
      <c r="F116" s="65"/>
      <c r="G116" s="64"/>
      <c r="H116" s="65"/>
      <c r="I116" s="65"/>
      <c r="J116" s="65"/>
      <c r="K116" s="65"/>
      <c r="L116" s="66"/>
      <c r="N116" s="72"/>
      <c r="O116" s="72"/>
      <c r="P116" s="72"/>
      <c r="Q116" s="72"/>
      <c r="R116" s="75"/>
      <c r="S116" s="76"/>
      <c r="T116" s="77"/>
      <c r="U116" s="77"/>
      <c r="V116" s="78"/>
    </row>
    <row r="117" spans="1:22" s="73" customFormat="1" ht="13.8" x14ac:dyDescent="0.3">
      <c r="A117" s="72"/>
      <c r="B117" s="64"/>
      <c r="C117" s="65"/>
      <c r="D117" s="64"/>
      <c r="E117" s="65"/>
      <c r="F117" s="65"/>
      <c r="G117" s="64"/>
      <c r="H117" s="65"/>
      <c r="I117" s="65"/>
      <c r="J117" s="65"/>
      <c r="K117" s="65"/>
      <c r="L117" s="66"/>
      <c r="N117" s="72"/>
      <c r="O117" s="72"/>
      <c r="P117" s="72"/>
      <c r="Q117" s="72"/>
      <c r="R117" s="75"/>
      <c r="S117" s="76"/>
      <c r="T117" s="77"/>
      <c r="U117" s="77"/>
      <c r="V117" s="78"/>
    </row>
    <row r="118" spans="1:22" s="73" customFormat="1" ht="13.8" x14ac:dyDescent="0.3">
      <c r="A118" s="72"/>
      <c r="B118" s="64"/>
      <c r="C118" s="65"/>
      <c r="D118" s="64"/>
      <c r="E118" s="65"/>
      <c r="F118" s="65"/>
      <c r="G118" s="64"/>
      <c r="H118" s="65"/>
      <c r="I118" s="65"/>
      <c r="J118" s="65"/>
      <c r="K118" s="65"/>
      <c r="L118" s="66"/>
      <c r="N118" s="72"/>
      <c r="O118" s="72"/>
      <c r="P118" s="72"/>
      <c r="Q118" s="72"/>
      <c r="R118" s="75"/>
      <c r="S118" s="76"/>
      <c r="T118" s="77"/>
      <c r="U118" s="77"/>
      <c r="V118" s="78"/>
    </row>
    <row r="119" spans="1:22" s="73" customFormat="1" ht="13.8" x14ac:dyDescent="0.3">
      <c r="A119" s="72"/>
      <c r="B119" s="64"/>
      <c r="C119" s="65"/>
      <c r="D119" s="64"/>
      <c r="E119" s="65"/>
      <c r="F119" s="65"/>
      <c r="G119" s="64"/>
      <c r="H119" s="65"/>
      <c r="I119" s="65"/>
      <c r="J119" s="65"/>
      <c r="K119" s="65"/>
      <c r="L119" s="66"/>
      <c r="N119" s="72"/>
      <c r="O119" s="72"/>
      <c r="P119" s="72"/>
      <c r="Q119" s="72"/>
      <c r="R119" s="75"/>
      <c r="S119" s="76"/>
      <c r="T119" s="77"/>
      <c r="U119" s="77"/>
      <c r="V119" s="78"/>
    </row>
    <row r="120" spans="1:22" s="73" customFormat="1" ht="13.8" x14ac:dyDescent="0.3">
      <c r="A120" s="72"/>
      <c r="B120" s="64"/>
      <c r="C120" s="65"/>
      <c r="D120" s="64"/>
      <c r="E120" s="65"/>
      <c r="F120" s="65"/>
      <c r="G120" s="64"/>
      <c r="H120" s="65"/>
      <c r="I120" s="65"/>
      <c r="J120" s="65"/>
      <c r="K120" s="65"/>
      <c r="L120" s="66"/>
      <c r="N120" s="72"/>
      <c r="O120" s="72"/>
      <c r="P120" s="72"/>
      <c r="Q120" s="72"/>
      <c r="R120" s="75"/>
      <c r="S120" s="76"/>
      <c r="T120" s="77"/>
      <c r="U120" s="77"/>
      <c r="V120" s="78"/>
    </row>
    <row r="121" spans="1:22" s="73" customFormat="1" ht="13.8" x14ac:dyDescent="0.3">
      <c r="A121" s="72"/>
      <c r="B121" s="64"/>
      <c r="C121" s="65"/>
      <c r="D121" s="64"/>
      <c r="E121" s="65"/>
      <c r="F121" s="65"/>
      <c r="G121" s="64"/>
      <c r="H121" s="65"/>
      <c r="I121" s="65"/>
      <c r="J121" s="65"/>
      <c r="K121" s="65"/>
      <c r="L121" s="66"/>
      <c r="N121" s="72"/>
      <c r="O121" s="72"/>
      <c r="P121" s="72"/>
      <c r="Q121" s="72"/>
      <c r="R121" s="75"/>
      <c r="S121" s="76"/>
      <c r="T121" s="77"/>
      <c r="U121" s="77"/>
      <c r="V121" s="78"/>
    </row>
    <row r="122" spans="1:22" s="73" customFormat="1" ht="13.8" x14ac:dyDescent="0.3">
      <c r="A122" s="72"/>
      <c r="B122" s="64"/>
      <c r="C122" s="65"/>
      <c r="D122" s="64"/>
      <c r="E122" s="65"/>
      <c r="F122" s="65"/>
      <c r="G122" s="64"/>
      <c r="H122" s="65"/>
      <c r="I122" s="65"/>
      <c r="J122" s="65"/>
      <c r="K122" s="65"/>
      <c r="L122" s="66"/>
      <c r="N122" s="72"/>
      <c r="O122" s="72"/>
      <c r="P122" s="72"/>
      <c r="Q122" s="72"/>
      <c r="R122" s="75"/>
      <c r="S122" s="76"/>
      <c r="T122" s="77"/>
      <c r="U122" s="77"/>
      <c r="V122" s="78"/>
    </row>
    <row r="123" spans="1:22" s="73" customFormat="1" ht="13.8" x14ac:dyDescent="0.3">
      <c r="A123" s="72"/>
      <c r="B123" s="64"/>
      <c r="C123" s="65"/>
      <c r="D123" s="64"/>
      <c r="E123" s="65"/>
      <c r="F123" s="65"/>
      <c r="G123" s="64"/>
      <c r="H123" s="65"/>
      <c r="I123" s="65"/>
      <c r="J123" s="65"/>
      <c r="K123" s="65"/>
      <c r="L123" s="66"/>
      <c r="N123" s="72"/>
      <c r="O123" s="72"/>
      <c r="P123" s="72"/>
      <c r="Q123" s="72"/>
      <c r="R123" s="75"/>
      <c r="S123" s="76"/>
      <c r="T123" s="77"/>
      <c r="U123" s="77"/>
      <c r="V123" s="78"/>
    </row>
    <row r="124" spans="1:22" s="73" customFormat="1" ht="13.8" x14ac:dyDescent="0.3">
      <c r="A124" s="72"/>
      <c r="B124" s="64"/>
      <c r="C124" s="65"/>
      <c r="D124" s="64"/>
      <c r="E124" s="65"/>
      <c r="F124" s="65"/>
      <c r="G124" s="64"/>
      <c r="H124" s="65"/>
      <c r="I124" s="65"/>
      <c r="J124" s="65"/>
      <c r="K124" s="65"/>
      <c r="L124" s="66"/>
      <c r="N124" s="72"/>
      <c r="O124" s="72"/>
      <c r="P124" s="72"/>
      <c r="Q124" s="72"/>
      <c r="R124" s="75"/>
      <c r="S124" s="76"/>
      <c r="T124" s="77"/>
      <c r="U124" s="77"/>
      <c r="V124" s="78"/>
    </row>
    <row r="125" spans="1:22" s="73" customFormat="1" ht="13.8" x14ac:dyDescent="0.3">
      <c r="A125" s="72"/>
      <c r="B125" s="64"/>
      <c r="C125" s="65"/>
      <c r="D125" s="64"/>
      <c r="E125" s="65"/>
      <c r="F125" s="65"/>
      <c r="G125" s="64"/>
      <c r="H125" s="65"/>
      <c r="I125" s="65"/>
      <c r="J125" s="65"/>
      <c r="K125" s="65"/>
      <c r="L125" s="66"/>
      <c r="N125" s="72"/>
      <c r="O125" s="72"/>
      <c r="P125" s="72"/>
      <c r="Q125" s="72"/>
      <c r="R125" s="75"/>
      <c r="S125" s="76"/>
      <c r="T125" s="77"/>
      <c r="U125" s="77"/>
      <c r="V125" s="78"/>
    </row>
    <row r="126" spans="1:22" s="73" customFormat="1" ht="13.8" x14ac:dyDescent="0.3">
      <c r="A126" s="72"/>
      <c r="B126" s="64"/>
      <c r="C126" s="65"/>
      <c r="D126" s="64"/>
      <c r="E126" s="65"/>
      <c r="F126" s="65"/>
      <c r="G126" s="64"/>
      <c r="H126" s="65"/>
      <c r="I126" s="65"/>
      <c r="J126" s="65"/>
      <c r="K126" s="65"/>
      <c r="L126" s="66"/>
      <c r="N126" s="72"/>
      <c r="O126" s="72"/>
      <c r="P126" s="72"/>
      <c r="Q126" s="72"/>
      <c r="R126" s="75"/>
      <c r="S126" s="76"/>
      <c r="T126" s="77"/>
      <c r="U126" s="77"/>
      <c r="V126" s="78"/>
    </row>
    <row r="127" spans="1:22" s="73" customFormat="1" ht="13.8" x14ac:dyDescent="0.3">
      <c r="A127" s="72"/>
      <c r="B127" s="64"/>
      <c r="C127" s="65"/>
      <c r="D127" s="64"/>
      <c r="E127" s="65"/>
      <c r="F127" s="65"/>
      <c r="G127" s="64"/>
      <c r="H127" s="65"/>
      <c r="I127" s="65"/>
      <c r="J127" s="65"/>
      <c r="K127" s="65"/>
      <c r="L127" s="66"/>
      <c r="N127" s="72"/>
      <c r="O127" s="72"/>
      <c r="P127" s="72"/>
      <c r="Q127" s="72"/>
      <c r="R127" s="75"/>
      <c r="S127" s="76"/>
      <c r="T127" s="77"/>
      <c r="U127" s="77"/>
      <c r="V127" s="78"/>
    </row>
    <row r="128" spans="1:22" s="73" customFormat="1" ht="13.8" x14ac:dyDescent="0.3">
      <c r="A128" s="72"/>
      <c r="B128" s="64"/>
      <c r="C128" s="65"/>
      <c r="D128" s="64"/>
      <c r="E128" s="65"/>
      <c r="F128" s="65"/>
      <c r="G128" s="64"/>
      <c r="H128" s="65"/>
      <c r="I128" s="65"/>
      <c r="J128" s="65"/>
      <c r="K128" s="65"/>
      <c r="L128" s="66"/>
      <c r="N128" s="72"/>
      <c r="O128" s="72"/>
      <c r="P128" s="72"/>
      <c r="Q128" s="72"/>
      <c r="R128" s="75"/>
      <c r="S128" s="76"/>
      <c r="T128" s="77"/>
      <c r="U128" s="77"/>
      <c r="V128" s="78"/>
    </row>
    <row r="129" spans="1:22" s="73" customFormat="1" ht="13.8" x14ac:dyDescent="0.3">
      <c r="A129" s="72"/>
      <c r="B129" s="64"/>
      <c r="C129" s="65"/>
      <c r="D129" s="64"/>
      <c r="E129" s="65"/>
      <c r="F129" s="65"/>
      <c r="G129" s="64"/>
      <c r="H129" s="65"/>
      <c r="I129" s="65"/>
      <c r="J129" s="65"/>
      <c r="K129" s="65"/>
      <c r="L129" s="66"/>
      <c r="N129" s="72"/>
      <c r="O129" s="72"/>
      <c r="P129" s="72"/>
      <c r="Q129" s="72"/>
      <c r="R129" s="75"/>
      <c r="S129" s="76"/>
      <c r="T129" s="77"/>
      <c r="U129" s="77"/>
      <c r="V129" s="78"/>
    </row>
    <row r="130" spans="1:22" s="73" customFormat="1" ht="13.8" x14ac:dyDescent="0.3">
      <c r="A130" s="72"/>
      <c r="B130" s="64"/>
      <c r="C130" s="65"/>
      <c r="D130" s="64"/>
      <c r="E130" s="65"/>
      <c r="F130" s="65"/>
      <c r="G130" s="64"/>
      <c r="H130" s="65"/>
      <c r="I130" s="65"/>
      <c r="J130" s="65"/>
      <c r="K130" s="65"/>
      <c r="L130" s="66"/>
      <c r="N130" s="72"/>
      <c r="O130" s="72"/>
      <c r="P130" s="72"/>
      <c r="Q130" s="72"/>
      <c r="R130" s="75"/>
      <c r="S130" s="76"/>
      <c r="T130" s="77"/>
      <c r="U130" s="77"/>
      <c r="V130" s="78"/>
    </row>
    <row r="131" spans="1:22" s="73" customFormat="1" ht="13.8" x14ac:dyDescent="0.3">
      <c r="A131" s="72"/>
      <c r="B131" s="64"/>
      <c r="C131" s="65"/>
      <c r="D131" s="64"/>
      <c r="E131" s="65"/>
      <c r="F131" s="65"/>
      <c r="G131" s="64"/>
      <c r="H131" s="65"/>
      <c r="I131" s="65"/>
      <c r="J131" s="65"/>
      <c r="K131" s="65"/>
      <c r="L131" s="66"/>
      <c r="N131" s="72"/>
      <c r="O131" s="72"/>
      <c r="P131" s="72"/>
      <c r="Q131" s="72"/>
      <c r="R131" s="75"/>
      <c r="S131" s="76"/>
      <c r="T131" s="77"/>
      <c r="U131" s="77"/>
      <c r="V131" s="78"/>
    </row>
    <row r="132" spans="1:22" s="73" customFormat="1" ht="13.8" x14ac:dyDescent="0.3">
      <c r="A132" s="72"/>
      <c r="B132" s="64"/>
      <c r="C132" s="65"/>
      <c r="D132" s="64"/>
      <c r="E132" s="65"/>
      <c r="F132" s="65"/>
      <c r="G132" s="64"/>
      <c r="H132" s="65"/>
      <c r="I132" s="65"/>
      <c r="J132" s="65"/>
      <c r="K132" s="65"/>
      <c r="L132" s="66"/>
      <c r="N132" s="72"/>
      <c r="O132" s="72"/>
      <c r="P132" s="72"/>
      <c r="Q132" s="72"/>
      <c r="R132" s="75"/>
      <c r="S132" s="76"/>
      <c r="T132" s="77"/>
      <c r="U132" s="77"/>
      <c r="V132" s="78"/>
    </row>
    <row r="133" spans="1:22" s="73" customFormat="1" ht="13.8" x14ac:dyDescent="0.3">
      <c r="A133" s="72"/>
      <c r="B133" s="64"/>
      <c r="C133" s="65"/>
      <c r="D133" s="64"/>
      <c r="E133" s="65"/>
      <c r="F133" s="65"/>
      <c r="G133" s="64"/>
      <c r="H133" s="65"/>
      <c r="I133" s="65"/>
      <c r="J133" s="65"/>
      <c r="K133" s="65"/>
      <c r="L133" s="66"/>
      <c r="N133" s="72"/>
      <c r="O133" s="72"/>
      <c r="P133" s="72"/>
      <c r="Q133" s="72"/>
      <c r="R133" s="75"/>
      <c r="S133" s="76"/>
      <c r="T133" s="77"/>
      <c r="U133" s="77"/>
      <c r="V133" s="78"/>
    </row>
    <row r="134" spans="1:22" s="73" customFormat="1" ht="13.8" x14ac:dyDescent="0.3">
      <c r="A134" s="72"/>
      <c r="B134" s="64"/>
      <c r="C134" s="65"/>
      <c r="D134" s="64"/>
      <c r="E134" s="65"/>
      <c r="F134" s="65"/>
      <c r="G134" s="64"/>
      <c r="H134" s="65"/>
      <c r="I134" s="65"/>
      <c r="J134" s="65"/>
      <c r="K134" s="65"/>
      <c r="L134" s="66"/>
      <c r="N134" s="72"/>
      <c r="O134" s="72"/>
      <c r="P134" s="72"/>
      <c r="Q134" s="72"/>
      <c r="R134" s="75"/>
      <c r="S134" s="76"/>
      <c r="T134" s="77"/>
      <c r="U134" s="77"/>
      <c r="V134" s="78"/>
    </row>
    <row r="135" spans="1:22" s="73" customFormat="1" ht="13.8" x14ac:dyDescent="0.3">
      <c r="A135" s="72"/>
      <c r="B135" s="64"/>
      <c r="C135" s="65"/>
      <c r="D135" s="64"/>
      <c r="E135" s="65"/>
      <c r="F135" s="65"/>
      <c r="G135" s="64"/>
      <c r="H135" s="65"/>
      <c r="I135" s="65"/>
      <c r="J135" s="65"/>
      <c r="K135" s="65"/>
      <c r="L135" s="66"/>
      <c r="N135" s="72"/>
      <c r="O135" s="72"/>
      <c r="P135" s="72"/>
      <c r="Q135" s="72"/>
      <c r="R135" s="75"/>
      <c r="S135" s="76"/>
      <c r="T135" s="77"/>
      <c r="U135" s="77"/>
      <c r="V135" s="78"/>
    </row>
    <row r="136" spans="1:22" s="73" customFormat="1" ht="13.8" x14ac:dyDescent="0.3">
      <c r="A136" s="72"/>
      <c r="B136" s="64"/>
      <c r="C136" s="65"/>
      <c r="D136" s="64"/>
      <c r="E136" s="65"/>
      <c r="F136" s="65"/>
      <c r="G136" s="64"/>
      <c r="H136" s="65"/>
      <c r="I136" s="65"/>
      <c r="J136" s="65"/>
      <c r="K136" s="65"/>
      <c r="L136" s="66"/>
      <c r="N136" s="72"/>
      <c r="O136" s="72"/>
      <c r="P136" s="72"/>
      <c r="Q136" s="72"/>
      <c r="R136" s="75"/>
      <c r="S136" s="76"/>
      <c r="T136" s="77"/>
      <c r="U136" s="77"/>
      <c r="V136" s="78"/>
    </row>
    <row r="137" spans="1:22" s="73" customFormat="1" ht="13.8" x14ac:dyDescent="0.3">
      <c r="A137" s="72"/>
      <c r="B137" s="64"/>
      <c r="C137" s="65"/>
      <c r="D137" s="64"/>
      <c r="E137" s="65"/>
      <c r="F137" s="65"/>
      <c r="G137" s="64"/>
      <c r="H137" s="65"/>
      <c r="I137" s="65"/>
      <c r="J137" s="65"/>
      <c r="K137" s="65"/>
      <c r="L137" s="66"/>
      <c r="N137" s="72"/>
      <c r="O137" s="72"/>
      <c r="P137" s="72"/>
      <c r="Q137" s="72"/>
      <c r="R137" s="75"/>
      <c r="S137" s="76"/>
      <c r="T137" s="77"/>
      <c r="U137" s="77"/>
      <c r="V137" s="78"/>
    </row>
    <row r="138" spans="1:22" s="73" customFormat="1" ht="13.8" x14ac:dyDescent="0.3">
      <c r="A138" s="72"/>
      <c r="B138" s="64"/>
      <c r="C138" s="65"/>
      <c r="D138" s="64"/>
      <c r="E138" s="65"/>
      <c r="F138" s="65"/>
      <c r="G138" s="64"/>
      <c r="H138" s="65"/>
      <c r="I138" s="65"/>
      <c r="J138" s="65"/>
      <c r="K138" s="65"/>
      <c r="L138" s="66"/>
      <c r="N138" s="72"/>
      <c r="O138" s="72"/>
      <c r="P138" s="72"/>
      <c r="Q138" s="72"/>
      <c r="R138" s="75"/>
      <c r="S138" s="76"/>
      <c r="T138" s="77"/>
      <c r="U138" s="77"/>
      <c r="V138" s="78"/>
    </row>
    <row r="139" spans="1:22" s="73" customFormat="1" ht="13.8" x14ac:dyDescent="0.3">
      <c r="A139" s="72"/>
      <c r="B139" s="64"/>
      <c r="C139" s="65"/>
      <c r="D139" s="64"/>
      <c r="E139" s="65"/>
      <c r="F139" s="65"/>
      <c r="G139" s="64"/>
      <c r="H139" s="65"/>
      <c r="I139" s="65"/>
      <c r="J139" s="65"/>
      <c r="K139" s="65"/>
      <c r="L139" s="66"/>
      <c r="N139" s="72"/>
      <c r="O139" s="72"/>
      <c r="P139" s="72"/>
      <c r="Q139" s="72"/>
      <c r="R139" s="75"/>
      <c r="S139" s="76"/>
      <c r="T139" s="77"/>
      <c r="U139" s="77"/>
      <c r="V139" s="78"/>
    </row>
    <row r="140" spans="1:22" s="73" customFormat="1" ht="13.8" x14ac:dyDescent="0.3">
      <c r="A140" s="72"/>
      <c r="B140" s="64"/>
      <c r="C140" s="65"/>
      <c r="D140" s="64"/>
      <c r="E140" s="65"/>
      <c r="F140" s="65"/>
      <c r="G140" s="64"/>
      <c r="H140" s="65"/>
      <c r="I140" s="65"/>
      <c r="J140" s="65"/>
      <c r="K140" s="65"/>
      <c r="L140" s="66"/>
      <c r="N140" s="72"/>
      <c r="O140" s="72"/>
      <c r="P140" s="72"/>
      <c r="Q140" s="72"/>
      <c r="R140" s="75"/>
      <c r="S140" s="76"/>
      <c r="T140" s="77"/>
      <c r="U140" s="77"/>
      <c r="V140" s="78"/>
    </row>
    <row r="141" spans="1:22" s="73" customFormat="1" ht="13.8" x14ac:dyDescent="0.3">
      <c r="A141" s="72"/>
      <c r="B141" s="64"/>
      <c r="C141" s="65"/>
      <c r="D141" s="64"/>
      <c r="E141" s="65"/>
      <c r="F141" s="65"/>
      <c r="G141" s="64"/>
      <c r="H141" s="65"/>
      <c r="I141" s="65"/>
      <c r="J141" s="65"/>
      <c r="K141" s="65"/>
      <c r="L141" s="66"/>
      <c r="N141" s="72"/>
      <c r="O141" s="72"/>
      <c r="P141" s="72"/>
      <c r="Q141" s="72"/>
      <c r="R141" s="75"/>
      <c r="S141" s="76"/>
      <c r="T141" s="77"/>
      <c r="U141" s="77"/>
      <c r="V141" s="78"/>
    </row>
    <row r="142" spans="1:22" s="73" customFormat="1" ht="13.8" x14ac:dyDescent="0.3">
      <c r="A142" s="72"/>
      <c r="B142" s="64"/>
      <c r="C142" s="65"/>
      <c r="D142" s="64"/>
      <c r="E142" s="65"/>
      <c r="F142" s="65"/>
      <c r="G142" s="64"/>
      <c r="H142" s="65"/>
      <c r="I142" s="65"/>
      <c r="J142" s="65"/>
      <c r="K142" s="65"/>
      <c r="L142" s="66"/>
      <c r="N142" s="72"/>
      <c r="O142" s="72"/>
      <c r="P142" s="72"/>
      <c r="Q142" s="72"/>
      <c r="R142" s="75"/>
      <c r="S142" s="76"/>
      <c r="T142" s="77"/>
      <c r="U142" s="77"/>
      <c r="V142" s="78"/>
    </row>
    <row r="143" spans="1:22" s="73" customFormat="1" ht="13.8" x14ac:dyDescent="0.3">
      <c r="A143" s="72"/>
      <c r="B143" s="64"/>
      <c r="C143" s="65"/>
      <c r="D143" s="64"/>
      <c r="E143" s="65"/>
      <c r="F143" s="65"/>
      <c r="G143" s="64"/>
      <c r="H143" s="65"/>
      <c r="I143" s="65"/>
      <c r="J143" s="65"/>
      <c r="K143" s="65"/>
      <c r="L143" s="66"/>
      <c r="N143" s="72"/>
      <c r="O143" s="72"/>
      <c r="P143" s="72"/>
      <c r="Q143" s="72"/>
      <c r="R143" s="75"/>
      <c r="S143" s="76"/>
      <c r="T143" s="77"/>
      <c r="U143" s="77"/>
      <c r="V143" s="78"/>
    </row>
    <row r="144" spans="1:22" s="73" customFormat="1" ht="13.8" x14ac:dyDescent="0.3">
      <c r="A144" s="72"/>
      <c r="B144" s="64"/>
      <c r="C144" s="65"/>
      <c r="D144" s="64"/>
      <c r="E144" s="65"/>
      <c r="F144" s="65"/>
      <c r="G144" s="64"/>
      <c r="H144" s="65"/>
      <c r="I144" s="65"/>
      <c r="J144" s="65"/>
      <c r="K144" s="65"/>
      <c r="L144" s="66"/>
      <c r="N144" s="72"/>
      <c r="O144" s="72"/>
      <c r="P144" s="72"/>
      <c r="Q144" s="72"/>
      <c r="R144" s="75"/>
      <c r="S144" s="76"/>
      <c r="T144" s="77"/>
      <c r="U144" s="77"/>
      <c r="V144" s="78"/>
    </row>
    <row r="145" spans="1:22" s="73" customFormat="1" ht="13.8" x14ac:dyDescent="0.3">
      <c r="A145" s="72"/>
      <c r="B145" s="64"/>
      <c r="C145" s="65"/>
      <c r="D145" s="64"/>
      <c r="E145" s="65"/>
      <c r="F145" s="65"/>
      <c r="G145" s="64"/>
      <c r="H145" s="65"/>
      <c r="I145" s="65"/>
      <c r="J145" s="65"/>
      <c r="K145" s="65"/>
      <c r="L145" s="66"/>
      <c r="N145" s="72"/>
      <c r="O145" s="72"/>
      <c r="P145" s="72"/>
      <c r="Q145" s="72"/>
      <c r="R145" s="75"/>
      <c r="S145" s="76"/>
      <c r="T145" s="77"/>
      <c r="U145" s="77"/>
      <c r="V145" s="78"/>
    </row>
    <row r="146" spans="1:22" s="73" customFormat="1" ht="13.8" x14ac:dyDescent="0.3">
      <c r="A146" s="72"/>
      <c r="B146" s="64"/>
      <c r="C146" s="65"/>
      <c r="D146" s="64"/>
      <c r="E146" s="65"/>
      <c r="F146" s="65"/>
      <c r="G146" s="64"/>
      <c r="H146" s="65"/>
      <c r="I146" s="65"/>
      <c r="J146" s="65"/>
      <c r="K146" s="65"/>
      <c r="L146" s="66"/>
      <c r="N146" s="72"/>
      <c r="O146" s="72"/>
      <c r="P146" s="72"/>
      <c r="Q146" s="72"/>
      <c r="R146" s="75"/>
      <c r="S146" s="76"/>
      <c r="T146" s="77"/>
      <c r="U146" s="77"/>
      <c r="V146" s="78"/>
    </row>
    <row r="147" spans="1:22" s="73" customFormat="1" ht="13.8" x14ac:dyDescent="0.3">
      <c r="A147" s="72"/>
      <c r="B147" s="64"/>
      <c r="C147" s="65"/>
      <c r="D147" s="64"/>
      <c r="E147" s="65"/>
      <c r="F147" s="65"/>
      <c r="G147" s="64"/>
      <c r="H147" s="65"/>
      <c r="I147" s="65"/>
      <c r="J147" s="65"/>
      <c r="K147" s="65"/>
      <c r="L147" s="66"/>
      <c r="N147" s="72"/>
      <c r="O147" s="72"/>
      <c r="P147" s="72"/>
      <c r="Q147" s="72"/>
      <c r="R147" s="75"/>
      <c r="S147" s="76"/>
      <c r="T147" s="77"/>
      <c r="U147" s="77"/>
      <c r="V147" s="78"/>
    </row>
    <row r="148" spans="1:22" s="73" customFormat="1" ht="13.8" x14ac:dyDescent="0.3">
      <c r="A148" s="72"/>
      <c r="B148" s="64"/>
      <c r="C148" s="65"/>
      <c r="D148" s="64"/>
      <c r="E148" s="65"/>
      <c r="F148" s="65"/>
      <c r="G148" s="64"/>
      <c r="H148" s="65"/>
      <c r="I148" s="65"/>
      <c r="J148" s="65"/>
      <c r="K148" s="65"/>
      <c r="L148" s="66"/>
      <c r="N148" s="72"/>
      <c r="O148" s="72"/>
      <c r="P148" s="72"/>
      <c r="Q148" s="72"/>
      <c r="R148" s="75"/>
      <c r="S148" s="76"/>
      <c r="T148" s="77"/>
      <c r="U148" s="77"/>
      <c r="V148" s="78"/>
    </row>
    <row r="149" spans="1:22" s="73" customFormat="1" ht="13.8" x14ac:dyDescent="0.3">
      <c r="A149" s="72"/>
      <c r="B149" s="64"/>
      <c r="C149" s="65"/>
      <c r="D149" s="64"/>
      <c r="E149" s="65"/>
      <c r="F149" s="65"/>
      <c r="G149" s="64"/>
      <c r="H149" s="65"/>
      <c r="I149" s="65"/>
      <c r="J149" s="65"/>
      <c r="K149" s="65"/>
      <c r="L149" s="66"/>
      <c r="N149" s="72"/>
      <c r="O149" s="72"/>
      <c r="P149" s="72"/>
      <c r="Q149" s="72"/>
      <c r="R149" s="75"/>
      <c r="S149" s="76"/>
      <c r="T149" s="77"/>
      <c r="U149" s="77"/>
      <c r="V149" s="78"/>
    </row>
    <row r="150" spans="1:22" s="73" customFormat="1" ht="13.8" x14ac:dyDescent="0.3">
      <c r="A150" s="72"/>
      <c r="B150" s="64"/>
      <c r="C150" s="65"/>
      <c r="D150" s="64"/>
      <c r="E150" s="65"/>
      <c r="F150" s="65"/>
      <c r="G150" s="64"/>
      <c r="H150" s="65"/>
      <c r="I150" s="65"/>
      <c r="J150" s="65"/>
      <c r="K150" s="65"/>
      <c r="L150" s="66"/>
      <c r="N150" s="72"/>
      <c r="O150" s="72"/>
      <c r="P150" s="72"/>
      <c r="Q150" s="72"/>
      <c r="R150" s="75"/>
      <c r="S150" s="76"/>
      <c r="T150" s="77"/>
      <c r="U150" s="77"/>
      <c r="V150" s="78"/>
    </row>
    <row r="151" spans="1:22" s="73" customFormat="1" ht="13.8" x14ac:dyDescent="0.3">
      <c r="A151" s="72"/>
      <c r="B151" s="64"/>
      <c r="C151" s="65"/>
      <c r="D151" s="64"/>
      <c r="E151" s="65"/>
      <c r="F151" s="65"/>
      <c r="G151" s="64"/>
      <c r="H151" s="65"/>
      <c r="I151" s="65"/>
      <c r="J151" s="65"/>
      <c r="K151" s="65"/>
      <c r="L151" s="66"/>
      <c r="N151" s="72"/>
      <c r="O151" s="72"/>
      <c r="P151" s="72"/>
      <c r="Q151" s="72"/>
      <c r="R151" s="75"/>
      <c r="S151" s="76"/>
      <c r="T151" s="77"/>
      <c r="U151" s="77"/>
      <c r="V151" s="78"/>
    </row>
    <row r="152" spans="1:22" s="73" customFormat="1" ht="13.8" x14ac:dyDescent="0.3">
      <c r="A152" s="72"/>
      <c r="B152" s="64"/>
      <c r="C152" s="65"/>
      <c r="D152" s="64"/>
      <c r="E152" s="65"/>
      <c r="F152" s="65"/>
      <c r="G152" s="64"/>
      <c r="H152" s="65"/>
      <c r="I152" s="65"/>
      <c r="J152" s="65"/>
      <c r="K152" s="65"/>
      <c r="L152" s="66"/>
      <c r="N152" s="72"/>
      <c r="O152" s="72"/>
      <c r="P152" s="72"/>
      <c r="Q152" s="72"/>
      <c r="R152" s="75"/>
      <c r="S152" s="76"/>
      <c r="T152" s="77"/>
      <c r="U152" s="77"/>
      <c r="V152" s="78"/>
    </row>
    <row r="153" spans="1:22" s="73" customFormat="1" ht="13.8" x14ac:dyDescent="0.3">
      <c r="A153" s="72"/>
      <c r="B153" s="64"/>
      <c r="C153" s="65"/>
      <c r="D153" s="64"/>
      <c r="E153" s="65"/>
      <c r="F153" s="65"/>
      <c r="G153" s="64"/>
      <c r="H153" s="65"/>
      <c r="I153" s="65"/>
      <c r="J153" s="65"/>
      <c r="K153" s="65"/>
      <c r="L153" s="66"/>
      <c r="N153" s="72"/>
      <c r="O153" s="72"/>
      <c r="P153" s="72"/>
      <c r="Q153" s="72"/>
      <c r="R153" s="75"/>
      <c r="S153" s="76"/>
      <c r="T153" s="77"/>
      <c r="U153" s="77"/>
      <c r="V153" s="78"/>
    </row>
    <row r="154" spans="1:22" s="73" customFormat="1" ht="13.8" x14ac:dyDescent="0.3">
      <c r="A154" s="72"/>
      <c r="B154" s="64"/>
      <c r="C154" s="65"/>
      <c r="D154" s="64"/>
      <c r="E154" s="65"/>
      <c r="F154" s="65"/>
      <c r="G154" s="64"/>
      <c r="H154" s="65"/>
      <c r="I154" s="65"/>
      <c r="J154" s="65"/>
      <c r="K154" s="65"/>
      <c r="L154" s="66"/>
      <c r="N154" s="72"/>
      <c r="O154" s="72"/>
      <c r="P154" s="72"/>
      <c r="Q154" s="72"/>
      <c r="R154" s="75"/>
      <c r="S154" s="76"/>
      <c r="T154" s="77"/>
      <c r="U154" s="77"/>
      <c r="V154" s="78"/>
    </row>
    <row r="155" spans="1:22" s="73" customFormat="1" ht="13.8" x14ac:dyDescent="0.3">
      <c r="A155" s="72"/>
      <c r="B155" s="64"/>
      <c r="C155" s="65"/>
      <c r="D155" s="64"/>
      <c r="E155" s="65"/>
      <c r="F155" s="65"/>
      <c r="G155" s="64"/>
      <c r="H155" s="65"/>
      <c r="I155" s="65"/>
      <c r="J155" s="65"/>
      <c r="K155" s="65"/>
      <c r="L155" s="66"/>
      <c r="N155" s="72"/>
      <c r="O155" s="72"/>
      <c r="P155" s="72"/>
      <c r="Q155" s="72"/>
      <c r="R155" s="75"/>
      <c r="S155" s="76"/>
      <c r="T155" s="77"/>
      <c r="U155" s="77"/>
      <c r="V155" s="78"/>
    </row>
    <row r="156" spans="1:22" s="73" customFormat="1" ht="13.8" x14ac:dyDescent="0.3">
      <c r="A156" s="72"/>
      <c r="B156" s="64"/>
      <c r="C156" s="65"/>
      <c r="D156" s="64"/>
      <c r="E156" s="65"/>
      <c r="F156" s="65"/>
      <c r="G156" s="64"/>
      <c r="H156" s="65"/>
      <c r="I156" s="65"/>
      <c r="J156" s="65"/>
      <c r="K156" s="65"/>
      <c r="L156" s="66"/>
      <c r="N156" s="72"/>
      <c r="O156" s="72"/>
      <c r="P156" s="72"/>
      <c r="Q156" s="72"/>
      <c r="R156" s="75"/>
      <c r="S156" s="76"/>
      <c r="T156" s="77"/>
      <c r="U156" s="77"/>
      <c r="V156" s="78"/>
    </row>
    <row r="157" spans="1:22" s="73" customFormat="1" ht="13.8" x14ac:dyDescent="0.3">
      <c r="A157" s="72"/>
      <c r="B157" s="64"/>
      <c r="C157" s="65"/>
      <c r="D157" s="64"/>
      <c r="E157" s="65"/>
      <c r="F157" s="65"/>
      <c r="G157" s="64"/>
      <c r="H157" s="65"/>
      <c r="I157" s="65"/>
      <c r="J157" s="65"/>
      <c r="K157" s="65"/>
      <c r="L157" s="66"/>
      <c r="N157" s="72"/>
      <c r="O157" s="72"/>
      <c r="P157" s="72"/>
      <c r="Q157" s="72"/>
      <c r="R157" s="75"/>
      <c r="S157" s="76"/>
      <c r="T157" s="77"/>
      <c r="U157" s="77"/>
      <c r="V157" s="78"/>
    </row>
    <row r="158" spans="1:22" s="73" customFormat="1" ht="13.8" x14ac:dyDescent="0.3">
      <c r="A158" s="72"/>
      <c r="B158" s="64"/>
      <c r="C158" s="65"/>
      <c r="D158" s="64"/>
      <c r="E158" s="65"/>
      <c r="F158" s="65"/>
      <c r="G158" s="64"/>
      <c r="H158" s="65"/>
      <c r="I158" s="65"/>
      <c r="J158" s="65"/>
      <c r="K158" s="65"/>
      <c r="L158" s="66"/>
      <c r="N158" s="72"/>
      <c r="O158" s="72"/>
      <c r="P158" s="72"/>
      <c r="Q158" s="72"/>
      <c r="R158" s="75"/>
      <c r="S158" s="76"/>
      <c r="T158" s="77"/>
      <c r="U158" s="77"/>
      <c r="V158" s="78"/>
    </row>
    <row r="159" spans="1:22" s="73" customFormat="1" ht="13.8" x14ac:dyDescent="0.3">
      <c r="A159" s="72"/>
      <c r="B159" s="64"/>
      <c r="C159" s="65"/>
      <c r="D159" s="64"/>
      <c r="E159" s="65"/>
      <c r="F159" s="65"/>
      <c r="G159" s="64"/>
      <c r="H159" s="65"/>
      <c r="I159" s="65"/>
      <c r="J159" s="65"/>
      <c r="K159" s="65"/>
      <c r="L159" s="66"/>
      <c r="N159" s="72"/>
      <c r="O159" s="72"/>
      <c r="P159" s="72"/>
      <c r="Q159" s="72"/>
      <c r="R159" s="75"/>
      <c r="S159" s="76"/>
      <c r="T159" s="77"/>
      <c r="U159" s="77"/>
      <c r="V159" s="78"/>
    </row>
    <row r="160" spans="1:22" s="73" customFormat="1" ht="13.8" x14ac:dyDescent="0.3">
      <c r="A160" s="72"/>
      <c r="B160" s="64"/>
      <c r="C160" s="65"/>
      <c r="D160" s="64"/>
      <c r="E160" s="65"/>
      <c r="F160" s="65"/>
      <c r="G160" s="64"/>
      <c r="H160" s="65"/>
      <c r="I160" s="65"/>
      <c r="J160" s="65"/>
      <c r="K160" s="65"/>
      <c r="L160" s="66"/>
      <c r="N160" s="72"/>
      <c r="O160" s="72"/>
      <c r="P160" s="72"/>
      <c r="Q160" s="72"/>
      <c r="R160" s="75"/>
      <c r="S160" s="76"/>
      <c r="T160" s="77"/>
      <c r="U160" s="77"/>
      <c r="V160" s="78"/>
    </row>
    <row r="161" spans="1:22" s="73" customFormat="1" ht="13.8" x14ac:dyDescent="0.3">
      <c r="A161" s="72"/>
      <c r="B161" s="64"/>
      <c r="C161" s="65"/>
      <c r="D161" s="64"/>
      <c r="E161" s="65"/>
      <c r="F161" s="65"/>
      <c r="G161" s="64"/>
      <c r="H161" s="65"/>
      <c r="I161" s="65"/>
      <c r="J161" s="65"/>
      <c r="K161" s="65"/>
      <c r="L161" s="66"/>
      <c r="N161" s="72"/>
      <c r="O161" s="72"/>
      <c r="P161" s="72"/>
      <c r="Q161" s="72"/>
      <c r="R161" s="75"/>
      <c r="S161" s="76"/>
      <c r="T161" s="77"/>
      <c r="U161" s="77"/>
      <c r="V161" s="78"/>
    </row>
    <row r="162" spans="1:22" s="73" customFormat="1" ht="13.8" x14ac:dyDescent="0.3">
      <c r="A162" s="72"/>
      <c r="B162" s="64"/>
      <c r="C162" s="65"/>
      <c r="D162" s="64"/>
      <c r="E162" s="65"/>
      <c r="F162" s="65"/>
      <c r="G162" s="64"/>
      <c r="H162" s="65"/>
      <c r="I162" s="65"/>
      <c r="J162" s="65"/>
      <c r="K162" s="65"/>
      <c r="L162" s="66"/>
      <c r="N162" s="72"/>
      <c r="O162" s="72"/>
      <c r="P162" s="72"/>
      <c r="Q162" s="72"/>
      <c r="R162" s="75"/>
      <c r="S162" s="76"/>
      <c r="T162" s="77"/>
      <c r="U162" s="77"/>
      <c r="V162" s="78"/>
    </row>
    <row r="163" spans="1:22" s="73" customFormat="1" ht="13.8" x14ac:dyDescent="0.3">
      <c r="A163" s="72"/>
      <c r="B163" s="64"/>
      <c r="C163" s="65"/>
      <c r="D163" s="64"/>
      <c r="E163" s="65"/>
      <c r="F163" s="65"/>
      <c r="G163" s="64"/>
      <c r="H163" s="65"/>
      <c r="I163" s="65"/>
      <c r="J163" s="65"/>
      <c r="K163" s="65"/>
      <c r="L163" s="66"/>
      <c r="N163" s="72"/>
      <c r="O163" s="72"/>
      <c r="P163" s="72"/>
      <c r="Q163" s="72"/>
      <c r="R163" s="75"/>
      <c r="S163" s="76"/>
      <c r="T163" s="77"/>
      <c r="U163" s="77"/>
      <c r="V163" s="78"/>
    </row>
    <row r="164" spans="1:22" s="73" customFormat="1" ht="13.8" x14ac:dyDescent="0.3">
      <c r="A164" s="72"/>
      <c r="B164" s="64"/>
      <c r="C164" s="65"/>
      <c r="D164" s="64"/>
      <c r="E164" s="65"/>
      <c r="F164" s="65"/>
      <c r="G164" s="64"/>
      <c r="H164" s="65"/>
      <c r="I164" s="65"/>
      <c r="J164" s="65"/>
      <c r="K164" s="65"/>
      <c r="L164" s="66"/>
      <c r="N164" s="72"/>
      <c r="O164" s="72"/>
      <c r="P164" s="72"/>
      <c r="Q164" s="72"/>
      <c r="R164" s="75"/>
      <c r="S164" s="76"/>
      <c r="T164" s="77"/>
      <c r="U164" s="77"/>
      <c r="V164" s="78"/>
    </row>
    <row r="165" spans="1:22" s="73" customFormat="1" ht="13.8" x14ac:dyDescent="0.3">
      <c r="A165" s="72"/>
      <c r="B165" s="64"/>
      <c r="C165" s="65"/>
      <c r="D165" s="64"/>
      <c r="E165" s="65"/>
      <c r="F165" s="65"/>
      <c r="G165" s="64"/>
      <c r="H165" s="65"/>
      <c r="I165" s="65"/>
      <c r="J165" s="65"/>
      <c r="K165" s="65"/>
      <c r="L165" s="66"/>
      <c r="N165" s="72"/>
      <c r="O165" s="72"/>
      <c r="P165" s="72"/>
      <c r="Q165" s="72"/>
      <c r="R165" s="75"/>
      <c r="S165" s="76"/>
      <c r="T165" s="77"/>
      <c r="U165" s="77"/>
      <c r="V165" s="78"/>
    </row>
    <row r="166" spans="1:22" s="73" customFormat="1" ht="13.8" x14ac:dyDescent="0.3">
      <c r="A166" s="72"/>
      <c r="B166" s="64"/>
      <c r="C166" s="65"/>
      <c r="D166" s="64"/>
      <c r="E166" s="65"/>
      <c r="F166" s="65"/>
      <c r="G166" s="64"/>
      <c r="H166" s="65"/>
      <c r="I166" s="65"/>
      <c r="J166" s="65"/>
      <c r="K166" s="65"/>
      <c r="L166" s="66"/>
      <c r="N166" s="72"/>
      <c r="O166" s="72"/>
      <c r="P166" s="72"/>
      <c r="Q166" s="72"/>
      <c r="R166" s="75"/>
      <c r="S166" s="76"/>
      <c r="T166" s="77"/>
      <c r="U166" s="77"/>
      <c r="V166" s="78"/>
    </row>
    <row r="167" spans="1:22" s="73" customFormat="1" ht="13.8" x14ac:dyDescent="0.3">
      <c r="A167" s="72"/>
      <c r="B167" s="64"/>
      <c r="C167" s="65"/>
      <c r="D167" s="64"/>
      <c r="E167" s="65"/>
      <c r="F167" s="65"/>
      <c r="G167" s="64"/>
      <c r="H167" s="65"/>
      <c r="I167" s="65"/>
      <c r="J167" s="65"/>
      <c r="K167" s="65"/>
      <c r="L167" s="66"/>
      <c r="N167" s="72"/>
      <c r="O167" s="72"/>
      <c r="P167" s="72"/>
      <c r="Q167" s="72"/>
      <c r="R167" s="75"/>
      <c r="S167" s="76"/>
      <c r="T167" s="77"/>
      <c r="U167" s="77"/>
      <c r="V167" s="78"/>
    </row>
    <row r="168" spans="1:22" s="73" customFormat="1" ht="13.8" x14ac:dyDescent="0.3">
      <c r="A168" s="72"/>
      <c r="B168" s="64"/>
      <c r="C168" s="65"/>
      <c r="D168" s="64"/>
      <c r="E168" s="65"/>
      <c r="F168" s="65"/>
      <c r="G168" s="64"/>
      <c r="H168" s="65"/>
      <c r="I168" s="65"/>
      <c r="J168" s="65"/>
      <c r="K168" s="65"/>
      <c r="L168" s="66"/>
      <c r="N168" s="72"/>
      <c r="O168" s="72"/>
      <c r="P168" s="72"/>
      <c r="Q168" s="72"/>
      <c r="R168" s="75"/>
      <c r="S168" s="76"/>
      <c r="T168" s="77"/>
      <c r="U168" s="77"/>
      <c r="V168" s="78"/>
    </row>
    <row r="169" spans="1:22" s="73" customFormat="1" ht="13.8" x14ac:dyDescent="0.3">
      <c r="A169" s="72"/>
      <c r="B169" s="64"/>
      <c r="C169" s="65"/>
      <c r="D169" s="64"/>
      <c r="E169" s="65"/>
      <c r="F169" s="65"/>
      <c r="G169" s="64"/>
      <c r="H169" s="65"/>
      <c r="I169" s="65"/>
      <c r="J169" s="65"/>
      <c r="K169" s="65"/>
      <c r="L169" s="66"/>
      <c r="N169" s="72"/>
      <c r="O169" s="72"/>
      <c r="P169" s="72"/>
      <c r="Q169" s="72"/>
      <c r="R169" s="75"/>
      <c r="S169" s="76"/>
      <c r="T169" s="77"/>
      <c r="U169" s="77"/>
      <c r="V169" s="78"/>
    </row>
    <row r="170" spans="1:22" s="73" customFormat="1" ht="13.8" x14ac:dyDescent="0.3">
      <c r="A170" s="72"/>
      <c r="B170" s="64"/>
      <c r="C170" s="65"/>
      <c r="D170" s="64"/>
      <c r="E170" s="65"/>
      <c r="F170" s="65"/>
      <c r="G170" s="64"/>
      <c r="H170" s="65"/>
      <c r="I170" s="65"/>
      <c r="J170" s="65"/>
      <c r="K170" s="65"/>
      <c r="L170" s="66"/>
      <c r="N170" s="72"/>
      <c r="O170" s="72"/>
      <c r="P170" s="72"/>
      <c r="Q170" s="72"/>
      <c r="R170" s="75"/>
      <c r="S170" s="76"/>
      <c r="T170" s="77"/>
      <c r="U170" s="77"/>
      <c r="V170" s="78"/>
    </row>
    <row r="171" spans="1:22" s="73" customFormat="1" ht="13.8" x14ac:dyDescent="0.3">
      <c r="A171" s="72"/>
      <c r="B171" s="64"/>
      <c r="C171" s="65"/>
      <c r="D171" s="64"/>
      <c r="E171" s="65"/>
      <c r="F171" s="65"/>
      <c r="G171" s="64"/>
      <c r="H171" s="65"/>
      <c r="I171" s="65"/>
      <c r="J171" s="65"/>
      <c r="K171" s="65"/>
      <c r="L171" s="66"/>
      <c r="N171" s="72"/>
      <c r="O171" s="72"/>
      <c r="P171" s="72"/>
      <c r="Q171" s="72"/>
      <c r="R171" s="75"/>
      <c r="S171" s="76"/>
      <c r="T171" s="77"/>
      <c r="U171" s="77"/>
      <c r="V171" s="78"/>
    </row>
    <row r="172" spans="1:22" s="73" customFormat="1" ht="13.8" x14ac:dyDescent="0.3">
      <c r="A172" s="72"/>
      <c r="B172" s="64"/>
      <c r="C172" s="65"/>
      <c r="D172" s="64"/>
      <c r="E172" s="65"/>
      <c r="F172" s="65"/>
      <c r="G172" s="64"/>
      <c r="H172" s="65"/>
      <c r="I172" s="65"/>
      <c r="J172" s="65"/>
      <c r="K172" s="65"/>
      <c r="L172" s="66"/>
      <c r="N172" s="72"/>
      <c r="O172" s="72"/>
      <c r="P172" s="72"/>
      <c r="Q172" s="72"/>
      <c r="R172" s="75"/>
      <c r="S172" s="76"/>
      <c r="T172" s="77"/>
      <c r="U172" s="77"/>
      <c r="V172" s="78"/>
    </row>
    <row r="173" spans="1:22" s="73" customFormat="1" ht="13.8" x14ac:dyDescent="0.3">
      <c r="A173" s="72"/>
      <c r="B173" s="64"/>
      <c r="C173" s="65"/>
      <c r="D173" s="64"/>
      <c r="E173" s="65"/>
      <c r="F173" s="65"/>
      <c r="G173" s="64"/>
      <c r="H173" s="65"/>
      <c r="I173" s="65"/>
      <c r="J173" s="65"/>
      <c r="K173" s="65"/>
      <c r="L173" s="66"/>
      <c r="N173" s="72"/>
      <c r="O173" s="72"/>
      <c r="P173" s="72"/>
      <c r="Q173" s="72"/>
      <c r="R173" s="75"/>
      <c r="S173" s="76"/>
      <c r="T173" s="77"/>
      <c r="U173" s="77"/>
      <c r="V173" s="78"/>
    </row>
    <row r="174" spans="1:22" s="73" customFormat="1" ht="13.8" x14ac:dyDescent="0.3">
      <c r="A174" s="72"/>
      <c r="B174" s="64"/>
      <c r="C174" s="65"/>
      <c r="D174" s="64"/>
      <c r="E174" s="65"/>
      <c r="F174" s="65"/>
      <c r="G174" s="64"/>
      <c r="H174" s="65"/>
      <c r="I174" s="65"/>
      <c r="J174" s="65"/>
      <c r="K174" s="65"/>
      <c r="L174" s="66"/>
      <c r="N174" s="72"/>
      <c r="O174" s="72"/>
      <c r="P174" s="72"/>
      <c r="Q174" s="72"/>
      <c r="R174" s="75"/>
      <c r="S174" s="76"/>
      <c r="T174" s="77"/>
      <c r="U174" s="77"/>
      <c r="V174" s="78"/>
    </row>
    <row r="175" spans="1:22" s="73" customFormat="1" ht="13.8" x14ac:dyDescent="0.3">
      <c r="A175" s="72"/>
      <c r="B175" s="64"/>
      <c r="C175" s="65"/>
      <c r="D175" s="64"/>
      <c r="E175" s="65"/>
      <c r="F175" s="65"/>
      <c r="G175" s="64"/>
      <c r="H175" s="65"/>
      <c r="I175" s="65"/>
      <c r="J175" s="65"/>
      <c r="K175" s="65"/>
      <c r="L175" s="66"/>
      <c r="N175" s="72"/>
      <c r="O175" s="72"/>
      <c r="P175" s="72"/>
      <c r="Q175" s="72"/>
      <c r="R175" s="75"/>
      <c r="S175" s="76"/>
      <c r="T175" s="77"/>
      <c r="U175" s="77"/>
      <c r="V175" s="78"/>
    </row>
    <row r="176" spans="1:22" s="73" customFormat="1" ht="13.8" x14ac:dyDescent="0.3">
      <c r="A176" s="72"/>
      <c r="B176" s="64"/>
      <c r="C176" s="65"/>
      <c r="D176" s="64"/>
      <c r="E176" s="65"/>
      <c r="F176" s="65"/>
      <c r="G176" s="64"/>
      <c r="H176" s="65"/>
      <c r="I176" s="65"/>
      <c r="J176" s="65"/>
      <c r="K176" s="65"/>
      <c r="L176" s="66"/>
      <c r="N176" s="72"/>
      <c r="O176" s="72"/>
      <c r="P176" s="72"/>
      <c r="Q176" s="72"/>
      <c r="R176" s="75"/>
      <c r="S176" s="76"/>
      <c r="T176" s="77"/>
      <c r="U176" s="77"/>
      <c r="V176" s="78"/>
    </row>
    <row r="177" spans="1:22" s="73" customFormat="1" ht="13.8" x14ac:dyDescent="0.3">
      <c r="A177" s="72"/>
      <c r="B177" s="64"/>
      <c r="C177" s="65"/>
      <c r="D177" s="64"/>
      <c r="E177" s="65"/>
      <c r="F177" s="65"/>
      <c r="G177" s="64"/>
      <c r="H177" s="65"/>
      <c r="I177" s="65"/>
      <c r="J177" s="65"/>
      <c r="K177" s="65"/>
      <c r="L177" s="66"/>
      <c r="N177" s="72"/>
      <c r="O177" s="72"/>
      <c r="P177" s="72"/>
      <c r="Q177" s="72"/>
      <c r="R177" s="75"/>
      <c r="S177" s="76"/>
      <c r="T177" s="77"/>
      <c r="U177" s="77"/>
      <c r="V177" s="78"/>
    </row>
    <row r="178" spans="1:22" s="73" customFormat="1" ht="13.8" x14ac:dyDescent="0.3">
      <c r="A178" s="72"/>
      <c r="B178" s="64"/>
      <c r="C178" s="65"/>
      <c r="D178" s="64"/>
      <c r="E178" s="65"/>
      <c r="F178" s="65"/>
      <c r="G178" s="64"/>
      <c r="H178" s="65"/>
      <c r="I178" s="65"/>
      <c r="J178" s="65"/>
      <c r="K178" s="65"/>
      <c r="L178" s="66"/>
      <c r="N178" s="72"/>
      <c r="O178" s="72"/>
      <c r="P178" s="72"/>
      <c r="Q178" s="72"/>
      <c r="R178" s="75"/>
      <c r="S178" s="76"/>
      <c r="T178" s="77"/>
      <c r="U178" s="77"/>
      <c r="V178" s="78"/>
    </row>
    <row r="179" spans="1:22" s="73" customFormat="1" ht="13.8" x14ac:dyDescent="0.3">
      <c r="A179" s="72"/>
      <c r="B179" s="64"/>
      <c r="C179" s="65"/>
      <c r="D179" s="64"/>
      <c r="E179" s="65"/>
      <c r="F179" s="65"/>
      <c r="G179" s="64"/>
      <c r="H179" s="65"/>
      <c r="I179" s="65"/>
      <c r="J179" s="65"/>
      <c r="K179" s="65"/>
      <c r="L179" s="66"/>
      <c r="N179" s="72"/>
      <c r="O179" s="72"/>
      <c r="P179" s="72"/>
      <c r="Q179" s="72"/>
      <c r="R179" s="75"/>
      <c r="S179" s="76"/>
      <c r="T179" s="77"/>
      <c r="U179" s="77"/>
      <c r="V179" s="78"/>
    </row>
    <row r="180" spans="1:22" s="73" customFormat="1" ht="13.8" x14ac:dyDescent="0.3">
      <c r="A180" s="72"/>
      <c r="B180" s="64"/>
      <c r="C180" s="65"/>
      <c r="D180" s="64"/>
      <c r="E180" s="65"/>
      <c r="F180" s="65"/>
      <c r="G180" s="64"/>
      <c r="H180" s="65"/>
      <c r="I180" s="65"/>
      <c r="J180" s="65"/>
      <c r="K180" s="65"/>
      <c r="L180" s="66"/>
      <c r="N180" s="72"/>
      <c r="O180" s="72"/>
      <c r="P180" s="72"/>
      <c r="Q180" s="72"/>
      <c r="R180" s="75"/>
      <c r="S180" s="76"/>
      <c r="T180" s="77"/>
      <c r="U180" s="77"/>
      <c r="V180" s="78"/>
    </row>
    <row r="181" spans="1:22" s="73" customFormat="1" ht="13.8" x14ac:dyDescent="0.3">
      <c r="A181" s="72"/>
      <c r="B181" s="64"/>
      <c r="C181" s="65"/>
      <c r="D181" s="64"/>
      <c r="E181" s="65"/>
      <c r="F181" s="65"/>
      <c r="G181" s="64"/>
      <c r="H181" s="65"/>
      <c r="I181" s="65"/>
      <c r="J181" s="65"/>
      <c r="K181" s="65"/>
      <c r="L181" s="66"/>
      <c r="N181" s="72"/>
      <c r="O181" s="72"/>
      <c r="P181" s="72"/>
      <c r="Q181" s="72"/>
      <c r="R181" s="75"/>
      <c r="S181" s="76"/>
      <c r="T181" s="77"/>
      <c r="U181" s="77"/>
      <c r="V181" s="78"/>
    </row>
    <row r="182" spans="1:22" s="73" customFormat="1" ht="13.8" x14ac:dyDescent="0.3">
      <c r="A182" s="72"/>
      <c r="B182" s="64"/>
      <c r="C182" s="65"/>
      <c r="D182" s="64"/>
      <c r="E182" s="65"/>
      <c r="F182" s="65"/>
      <c r="G182" s="64"/>
      <c r="H182" s="65"/>
      <c r="I182" s="65"/>
      <c r="J182" s="65"/>
      <c r="K182" s="65"/>
      <c r="L182" s="66"/>
      <c r="N182" s="72"/>
      <c r="O182" s="72"/>
      <c r="P182" s="72"/>
      <c r="Q182" s="72"/>
      <c r="R182" s="75"/>
      <c r="S182" s="76"/>
      <c r="T182" s="77"/>
      <c r="U182" s="77"/>
      <c r="V182" s="78"/>
    </row>
    <row r="183" spans="1:22" s="73" customFormat="1" ht="13.8" x14ac:dyDescent="0.3">
      <c r="A183" s="72"/>
      <c r="B183" s="64"/>
      <c r="C183" s="65"/>
      <c r="D183" s="64"/>
      <c r="E183" s="65"/>
      <c r="F183" s="65"/>
      <c r="G183" s="64"/>
      <c r="H183" s="65"/>
      <c r="I183" s="65"/>
      <c r="J183" s="65"/>
      <c r="K183" s="65"/>
      <c r="L183" s="66"/>
      <c r="N183" s="72"/>
      <c r="O183" s="72"/>
      <c r="P183" s="72"/>
      <c r="Q183" s="72"/>
      <c r="R183" s="75"/>
      <c r="S183" s="76"/>
      <c r="T183" s="77"/>
      <c r="U183" s="77"/>
      <c r="V183" s="78"/>
    </row>
    <row r="184" spans="1:22" s="73" customFormat="1" ht="13.8" x14ac:dyDescent="0.3">
      <c r="A184" s="72"/>
      <c r="B184" s="64"/>
      <c r="C184" s="65"/>
      <c r="D184" s="64"/>
      <c r="E184" s="65"/>
      <c r="F184" s="65"/>
      <c r="G184" s="64"/>
      <c r="H184" s="65"/>
      <c r="I184" s="65"/>
      <c r="J184" s="65"/>
      <c r="K184" s="65"/>
      <c r="L184" s="66"/>
      <c r="N184" s="72"/>
      <c r="O184" s="72"/>
      <c r="P184" s="72"/>
      <c r="Q184" s="72"/>
      <c r="R184" s="75"/>
      <c r="S184" s="76"/>
      <c r="T184" s="77"/>
      <c r="U184" s="77"/>
      <c r="V184" s="78"/>
    </row>
    <row r="185" spans="1:22" s="73" customFormat="1" ht="13.8" x14ac:dyDescent="0.3">
      <c r="A185" s="72"/>
      <c r="B185" s="64"/>
      <c r="C185" s="65"/>
      <c r="D185" s="64"/>
      <c r="E185" s="65"/>
      <c r="F185" s="65"/>
      <c r="G185" s="64"/>
      <c r="H185" s="65"/>
      <c r="I185" s="65"/>
      <c r="J185" s="65"/>
      <c r="K185" s="65"/>
      <c r="L185" s="66"/>
      <c r="N185" s="72"/>
      <c r="O185" s="72"/>
      <c r="P185" s="72"/>
      <c r="Q185" s="72"/>
      <c r="R185" s="75"/>
      <c r="S185" s="76"/>
      <c r="T185" s="77"/>
      <c r="U185" s="77"/>
      <c r="V185" s="78"/>
    </row>
    <row r="186" spans="1:22" s="73" customFormat="1" ht="13.8" x14ac:dyDescent="0.3">
      <c r="A186" s="72"/>
      <c r="B186" s="64"/>
      <c r="C186" s="65"/>
      <c r="D186" s="64"/>
      <c r="E186" s="65"/>
      <c r="F186" s="65"/>
      <c r="G186" s="64"/>
      <c r="H186" s="65"/>
      <c r="I186" s="65"/>
      <c r="J186" s="65"/>
      <c r="K186" s="65"/>
      <c r="L186" s="66"/>
      <c r="N186" s="72"/>
      <c r="O186" s="72"/>
      <c r="P186" s="72"/>
      <c r="Q186" s="72"/>
      <c r="R186" s="75"/>
      <c r="S186" s="76"/>
      <c r="T186" s="77"/>
      <c r="U186" s="77"/>
      <c r="V186" s="78"/>
    </row>
    <row r="187" spans="1:22" s="73" customFormat="1" ht="13.8" x14ac:dyDescent="0.3">
      <c r="A187" s="72"/>
      <c r="B187" s="64"/>
      <c r="C187" s="65"/>
      <c r="D187" s="64"/>
      <c r="E187" s="65"/>
      <c r="F187" s="65"/>
      <c r="G187" s="64"/>
      <c r="H187" s="65"/>
      <c r="I187" s="65"/>
      <c r="J187" s="65"/>
      <c r="K187" s="65"/>
      <c r="L187" s="66"/>
      <c r="N187" s="72"/>
      <c r="O187" s="72"/>
      <c r="P187" s="72"/>
      <c r="Q187" s="72"/>
      <c r="R187" s="75"/>
      <c r="S187" s="76"/>
      <c r="T187" s="77"/>
      <c r="U187" s="77"/>
      <c r="V187" s="78"/>
    </row>
    <row r="188" spans="1:22" s="73" customFormat="1" ht="13.8" x14ac:dyDescent="0.3">
      <c r="A188" s="72"/>
      <c r="B188" s="64"/>
      <c r="C188" s="65"/>
      <c r="D188" s="64"/>
      <c r="E188" s="65"/>
      <c r="F188" s="65"/>
      <c r="G188" s="64"/>
      <c r="H188" s="65"/>
      <c r="I188" s="65"/>
      <c r="J188" s="65"/>
      <c r="K188" s="65"/>
      <c r="L188" s="66"/>
      <c r="N188" s="72"/>
      <c r="O188" s="72"/>
      <c r="P188" s="72"/>
      <c r="Q188" s="72"/>
      <c r="R188" s="75"/>
      <c r="S188" s="76"/>
      <c r="T188" s="77"/>
      <c r="U188" s="77"/>
      <c r="V188" s="78"/>
    </row>
    <row r="189" spans="1:22" s="73" customFormat="1" ht="13.8" x14ac:dyDescent="0.3">
      <c r="A189" s="72"/>
      <c r="B189" s="64"/>
      <c r="C189" s="65"/>
      <c r="D189" s="64"/>
      <c r="E189" s="65"/>
      <c r="F189" s="65"/>
      <c r="G189" s="64"/>
      <c r="H189" s="65"/>
      <c r="I189" s="65"/>
      <c r="J189" s="65"/>
      <c r="K189" s="65"/>
      <c r="L189" s="66"/>
      <c r="N189" s="72"/>
      <c r="O189" s="72"/>
      <c r="P189" s="72"/>
      <c r="Q189" s="72"/>
      <c r="R189" s="75"/>
      <c r="S189" s="76"/>
      <c r="T189" s="77"/>
      <c r="U189" s="77"/>
      <c r="V189" s="78"/>
    </row>
    <row r="190" spans="1:22" s="73" customFormat="1" ht="13.8" x14ac:dyDescent="0.3">
      <c r="A190" s="72"/>
      <c r="B190" s="64"/>
      <c r="C190" s="65"/>
      <c r="D190" s="64"/>
      <c r="E190" s="65"/>
      <c r="F190" s="65"/>
      <c r="G190" s="64"/>
      <c r="H190" s="65"/>
      <c r="I190" s="65"/>
      <c r="J190" s="65"/>
      <c r="K190" s="65"/>
      <c r="L190" s="66"/>
      <c r="N190" s="72"/>
      <c r="O190" s="72"/>
      <c r="P190" s="72"/>
      <c r="Q190" s="72"/>
      <c r="R190" s="75"/>
      <c r="S190" s="76"/>
      <c r="T190" s="77"/>
      <c r="U190" s="77"/>
      <c r="V190" s="78"/>
    </row>
    <row r="191" spans="1:22" s="73" customFormat="1" ht="13.8" x14ac:dyDescent="0.3">
      <c r="A191" s="72"/>
      <c r="B191" s="64"/>
      <c r="C191" s="65"/>
      <c r="D191" s="64"/>
      <c r="E191" s="65"/>
      <c r="F191" s="65"/>
      <c r="G191" s="64"/>
      <c r="H191" s="65"/>
      <c r="I191" s="65"/>
      <c r="J191" s="65"/>
      <c r="K191" s="65"/>
      <c r="L191" s="66"/>
      <c r="N191" s="72"/>
      <c r="O191" s="72"/>
      <c r="P191" s="72"/>
      <c r="Q191" s="72"/>
      <c r="R191" s="75"/>
      <c r="S191" s="76"/>
      <c r="T191" s="77"/>
      <c r="U191" s="77"/>
      <c r="V191" s="78"/>
    </row>
    <row r="192" spans="1:22" s="73" customFormat="1" ht="13.8" x14ac:dyDescent="0.3">
      <c r="A192" s="72"/>
      <c r="B192" s="64"/>
      <c r="C192" s="65"/>
      <c r="D192" s="64"/>
      <c r="E192" s="65"/>
      <c r="F192" s="65"/>
      <c r="G192" s="64"/>
      <c r="H192" s="65"/>
      <c r="I192" s="65"/>
      <c r="J192" s="65"/>
      <c r="K192" s="65"/>
      <c r="L192" s="66"/>
      <c r="N192" s="72"/>
      <c r="O192" s="72"/>
      <c r="P192" s="72"/>
      <c r="Q192" s="72"/>
      <c r="R192" s="75"/>
      <c r="S192" s="76"/>
      <c r="T192" s="77"/>
      <c r="U192" s="77"/>
      <c r="V192" s="78"/>
    </row>
    <row r="193" spans="1:22" s="73" customFormat="1" ht="13.8" x14ac:dyDescent="0.3">
      <c r="A193" s="72"/>
      <c r="B193" s="64"/>
      <c r="C193" s="65"/>
      <c r="D193" s="64"/>
      <c r="E193" s="65"/>
      <c r="F193" s="65"/>
      <c r="G193" s="64"/>
      <c r="H193" s="65"/>
      <c r="I193" s="65"/>
      <c r="J193" s="65"/>
      <c r="K193" s="65"/>
      <c r="L193" s="66"/>
      <c r="N193" s="72"/>
      <c r="O193" s="72"/>
      <c r="P193" s="72"/>
      <c r="Q193" s="72"/>
      <c r="R193" s="75"/>
      <c r="S193" s="76"/>
      <c r="T193" s="77"/>
      <c r="U193" s="77"/>
      <c r="V193" s="78"/>
    </row>
    <row r="194" spans="1:22" s="73" customFormat="1" ht="13.8" x14ac:dyDescent="0.3">
      <c r="A194" s="72"/>
      <c r="B194" s="64"/>
      <c r="C194" s="65"/>
      <c r="D194" s="64"/>
      <c r="E194" s="65"/>
      <c r="F194" s="65"/>
      <c r="G194" s="64"/>
      <c r="H194" s="65"/>
      <c r="I194" s="65"/>
      <c r="J194" s="65"/>
      <c r="K194" s="65"/>
      <c r="L194" s="66"/>
      <c r="N194" s="72"/>
      <c r="O194" s="72"/>
      <c r="P194" s="72"/>
      <c r="Q194" s="72"/>
      <c r="R194" s="75"/>
      <c r="S194" s="76"/>
      <c r="T194" s="77"/>
      <c r="U194" s="77"/>
      <c r="V194" s="78"/>
    </row>
    <row r="195" spans="1:22" s="73" customFormat="1" ht="13.8" x14ac:dyDescent="0.3">
      <c r="A195" s="72"/>
      <c r="B195" s="64"/>
      <c r="C195" s="65"/>
      <c r="D195" s="64"/>
      <c r="E195" s="65"/>
      <c r="F195" s="65"/>
      <c r="G195" s="64"/>
      <c r="H195" s="65"/>
      <c r="I195" s="65"/>
      <c r="J195" s="65"/>
      <c r="K195" s="65"/>
      <c r="L195" s="66"/>
      <c r="N195" s="72"/>
      <c r="O195" s="72"/>
      <c r="P195" s="72"/>
      <c r="Q195" s="72"/>
      <c r="R195" s="75"/>
      <c r="S195" s="76"/>
      <c r="T195" s="77"/>
      <c r="U195" s="77"/>
      <c r="V195" s="78"/>
    </row>
    <row r="196" spans="1:22" s="73" customFormat="1" ht="13.8" x14ac:dyDescent="0.3">
      <c r="A196" s="72"/>
      <c r="B196" s="64"/>
      <c r="C196" s="65"/>
      <c r="D196" s="64"/>
      <c r="E196" s="65"/>
      <c r="F196" s="65"/>
      <c r="G196" s="64"/>
      <c r="H196" s="65"/>
      <c r="I196" s="65"/>
      <c r="J196" s="65"/>
      <c r="K196" s="65"/>
      <c r="L196" s="66"/>
      <c r="N196" s="72"/>
      <c r="O196" s="72"/>
      <c r="P196" s="72"/>
      <c r="Q196" s="72"/>
      <c r="R196" s="75"/>
      <c r="S196" s="76"/>
      <c r="T196" s="77"/>
      <c r="U196" s="77"/>
      <c r="V196" s="78"/>
    </row>
    <row r="197" spans="1:22" s="73" customFormat="1" ht="13.8" x14ac:dyDescent="0.3">
      <c r="A197" s="72"/>
      <c r="B197" s="64"/>
      <c r="C197" s="65"/>
      <c r="D197" s="64"/>
      <c r="E197" s="65"/>
      <c r="F197" s="65"/>
      <c r="G197" s="64"/>
      <c r="H197" s="65"/>
      <c r="I197" s="65"/>
      <c r="J197" s="65"/>
      <c r="K197" s="65"/>
      <c r="L197" s="66"/>
      <c r="N197" s="72"/>
      <c r="O197" s="72"/>
      <c r="P197" s="72"/>
      <c r="Q197" s="72"/>
      <c r="R197" s="75"/>
      <c r="S197" s="76"/>
      <c r="T197" s="77"/>
      <c r="U197" s="77"/>
      <c r="V197" s="78"/>
    </row>
    <row r="202" spans="1:22" s="73" customFormat="1" ht="13.8" x14ac:dyDescent="0.3">
      <c r="A202" s="72"/>
      <c r="B202" s="64"/>
      <c r="C202" s="65"/>
      <c r="D202" s="64"/>
      <c r="E202" s="65"/>
      <c r="F202" s="65"/>
      <c r="G202" s="64"/>
      <c r="H202" s="65"/>
      <c r="I202" s="65"/>
      <c r="J202" s="65"/>
      <c r="K202" s="65"/>
      <c r="L202" s="66"/>
      <c r="N202" s="72"/>
      <c r="O202" s="72"/>
      <c r="P202" s="72"/>
      <c r="Q202" s="72"/>
      <c r="R202" s="75"/>
      <c r="S202" s="76"/>
      <c r="T202" s="77"/>
      <c r="U202" s="77"/>
      <c r="V202" s="78"/>
    </row>
    <row r="203" spans="1:22" s="73" customFormat="1" ht="13.8" x14ac:dyDescent="0.3">
      <c r="A203" s="72"/>
      <c r="B203" s="64"/>
      <c r="C203" s="65"/>
      <c r="D203" s="64"/>
      <c r="E203" s="65"/>
      <c r="F203" s="65"/>
      <c r="G203" s="64"/>
      <c r="H203" s="65"/>
      <c r="I203" s="65"/>
      <c r="J203" s="65"/>
      <c r="K203" s="65"/>
      <c r="L203" s="66"/>
      <c r="N203" s="72"/>
      <c r="O203" s="72"/>
      <c r="P203" s="72"/>
      <c r="Q203" s="72"/>
      <c r="R203" s="75"/>
      <c r="S203" s="76"/>
      <c r="T203" s="77"/>
      <c r="U203" s="77"/>
      <c r="V203" s="78"/>
    </row>
    <row r="204" spans="1:22" s="73" customFormat="1" ht="13.8" x14ac:dyDescent="0.3">
      <c r="A204" s="72"/>
      <c r="B204" s="64"/>
      <c r="C204" s="65"/>
      <c r="D204" s="64"/>
      <c r="E204" s="65"/>
      <c r="F204" s="65"/>
      <c r="G204" s="64"/>
      <c r="H204" s="65"/>
      <c r="I204" s="65"/>
      <c r="J204" s="65"/>
      <c r="K204" s="65"/>
      <c r="L204" s="66"/>
      <c r="N204" s="72"/>
      <c r="O204" s="72"/>
      <c r="P204" s="72"/>
      <c r="Q204" s="72"/>
      <c r="R204" s="75"/>
      <c r="S204" s="76"/>
      <c r="T204" s="77"/>
      <c r="U204" s="77"/>
      <c r="V204" s="78"/>
    </row>
    <row r="205" spans="1:22" s="73" customFormat="1" ht="13.8" x14ac:dyDescent="0.3">
      <c r="A205" s="72"/>
      <c r="B205" s="64"/>
      <c r="C205" s="65"/>
      <c r="D205" s="64"/>
      <c r="E205" s="65"/>
      <c r="F205" s="65"/>
      <c r="G205" s="64"/>
      <c r="H205" s="65"/>
      <c r="I205" s="65"/>
      <c r="J205" s="65"/>
      <c r="K205" s="65"/>
      <c r="L205" s="66"/>
      <c r="N205" s="72"/>
      <c r="O205" s="72"/>
      <c r="P205" s="72"/>
      <c r="Q205" s="72"/>
      <c r="R205" s="75"/>
      <c r="S205" s="76"/>
      <c r="T205" s="77"/>
      <c r="U205" s="77"/>
      <c r="V205" s="78"/>
    </row>
    <row r="206" spans="1:22" s="73" customFormat="1" ht="13.8" x14ac:dyDescent="0.3">
      <c r="A206" s="72"/>
      <c r="B206" s="64"/>
      <c r="C206" s="65"/>
      <c r="D206" s="64"/>
      <c r="E206" s="65"/>
      <c r="F206" s="65"/>
      <c r="G206" s="64"/>
      <c r="H206" s="65"/>
      <c r="I206" s="65"/>
      <c r="J206" s="65"/>
      <c r="K206" s="65"/>
      <c r="L206" s="66"/>
      <c r="N206" s="72"/>
      <c r="O206" s="72"/>
      <c r="P206" s="72"/>
      <c r="Q206" s="72"/>
      <c r="R206" s="75"/>
      <c r="S206" s="76"/>
      <c r="T206" s="77"/>
      <c r="U206" s="77"/>
      <c r="V206" s="78"/>
    </row>
    <row r="207" spans="1:22" s="73" customFormat="1" ht="13.8" x14ac:dyDescent="0.3">
      <c r="A207" s="72"/>
      <c r="B207" s="64"/>
      <c r="C207" s="65"/>
      <c r="D207" s="64"/>
      <c r="E207" s="65"/>
      <c r="F207" s="65"/>
      <c r="G207" s="64"/>
      <c r="H207" s="65"/>
      <c r="I207" s="65"/>
      <c r="J207" s="65"/>
      <c r="K207" s="65"/>
      <c r="L207" s="66"/>
      <c r="N207" s="72"/>
      <c r="O207" s="72"/>
      <c r="P207" s="72"/>
      <c r="Q207" s="72"/>
      <c r="R207" s="75"/>
      <c r="S207" s="76"/>
      <c r="T207" s="77"/>
      <c r="U207" s="77"/>
      <c r="V207" s="78"/>
    </row>
    <row r="208" spans="1:22" s="73" customFormat="1" ht="13.8" x14ac:dyDescent="0.3">
      <c r="A208" s="72"/>
      <c r="B208" s="64"/>
      <c r="C208" s="65"/>
      <c r="D208" s="64"/>
      <c r="E208" s="65"/>
      <c r="F208" s="65"/>
      <c r="G208" s="64"/>
      <c r="H208" s="65"/>
      <c r="I208" s="65"/>
      <c r="J208" s="65"/>
      <c r="K208" s="65"/>
      <c r="L208" s="66"/>
      <c r="N208" s="72"/>
      <c r="O208" s="72"/>
      <c r="P208" s="72"/>
      <c r="Q208" s="72"/>
      <c r="R208" s="75"/>
      <c r="S208" s="76"/>
      <c r="T208" s="77"/>
      <c r="U208" s="77"/>
      <c r="V208" s="78"/>
    </row>
    <row r="209" spans="1:22" s="73" customFormat="1" ht="13.8" x14ac:dyDescent="0.3">
      <c r="A209" s="72"/>
      <c r="B209" s="64"/>
      <c r="C209" s="65"/>
      <c r="D209" s="64"/>
      <c r="E209" s="65"/>
      <c r="F209" s="65"/>
      <c r="G209" s="64"/>
      <c r="H209" s="65"/>
      <c r="I209" s="65"/>
      <c r="J209" s="65"/>
      <c r="K209" s="65"/>
      <c r="L209" s="66"/>
      <c r="N209" s="72"/>
      <c r="O209" s="72"/>
      <c r="P209" s="72"/>
      <c r="Q209" s="72"/>
      <c r="R209" s="75"/>
      <c r="S209" s="76"/>
      <c r="T209" s="77"/>
      <c r="U209" s="77"/>
      <c r="V209" s="78"/>
    </row>
    <row r="210" spans="1:22" s="73" customFormat="1" ht="13.8" x14ac:dyDescent="0.3">
      <c r="A210" s="72"/>
      <c r="B210" s="64"/>
      <c r="C210" s="65"/>
      <c r="D210" s="64"/>
      <c r="E210" s="65"/>
      <c r="F210" s="65"/>
      <c r="G210" s="64"/>
      <c r="H210" s="65"/>
      <c r="I210" s="65"/>
      <c r="J210" s="65"/>
      <c r="K210" s="65"/>
      <c r="L210" s="66"/>
      <c r="N210" s="72"/>
      <c r="O210" s="72"/>
      <c r="P210" s="72"/>
      <c r="Q210" s="72"/>
      <c r="R210" s="75"/>
      <c r="S210" s="76"/>
      <c r="T210" s="77"/>
      <c r="U210" s="77"/>
      <c r="V210" s="78"/>
    </row>
    <row r="211" spans="1:22" s="73" customFormat="1" ht="13.8" x14ac:dyDescent="0.3">
      <c r="A211" s="72"/>
      <c r="B211" s="64"/>
      <c r="C211" s="65"/>
      <c r="D211" s="64"/>
      <c r="E211" s="65"/>
      <c r="F211" s="65"/>
      <c r="G211" s="64"/>
      <c r="H211" s="65"/>
      <c r="I211" s="65"/>
      <c r="J211" s="65"/>
      <c r="K211" s="65"/>
      <c r="L211" s="66"/>
      <c r="N211" s="72"/>
      <c r="O211" s="72"/>
      <c r="P211" s="72"/>
      <c r="Q211" s="72"/>
      <c r="R211" s="75"/>
      <c r="S211" s="76"/>
      <c r="T211" s="77"/>
      <c r="U211" s="77"/>
      <c r="V211" s="78"/>
    </row>
    <row r="212" spans="1:22" s="73" customFormat="1" ht="13.8" x14ac:dyDescent="0.3">
      <c r="A212" s="72"/>
      <c r="B212" s="64"/>
      <c r="C212" s="65"/>
      <c r="D212" s="64"/>
      <c r="E212" s="65"/>
      <c r="F212" s="65"/>
      <c r="G212" s="64"/>
      <c r="H212" s="65"/>
      <c r="I212" s="65"/>
      <c r="J212" s="65"/>
      <c r="K212" s="65"/>
      <c r="L212" s="66"/>
      <c r="N212" s="72"/>
      <c r="O212" s="72"/>
      <c r="P212" s="72"/>
      <c r="Q212" s="72"/>
      <c r="R212" s="75"/>
      <c r="S212" s="76"/>
      <c r="T212" s="77"/>
      <c r="U212" s="77"/>
      <c r="V212" s="78"/>
    </row>
    <row r="213" spans="1:22" s="73" customFormat="1" ht="13.8" x14ac:dyDescent="0.3">
      <c r="A213" s="72"/>
      <c r="B213" s="64"/>
      <c r="C213" s="65"/>
      <c r="D213" s="64"/>
      <c r="E213" s="65"/>
      <c r="F213" s="65"/>
      <c r="G213" s="64"/>
      <c r="H213" s="65"/>
      <c r="I213" s="65"/>
      <c r="J213" s="65"/>
      <c r="K213" s="65"/>
      <c r="L213" s="66"/>
      <c r="N213" s="72"/>
      <c r="O213" s="72"/>
      <c r="P213" s="72"/>
      <c r="Q213" s="72"/>
      <c r="R213" s="75"/>
      <c r="S213" s="76"/>
      <c r="T213" s="77"/>
      <c r="U213" s="77"/>
      <c r="V213" s="78"/>
    </row>
    <row r="214" spans="1:22" s="73" customFormat="1" ht="13.8" x14ac:dyDescent="0.3">
      <c r="A214" s="72"/>
      <c r="B214" s="64"/>
      <c r="C214" s="65"/>
      <c r="D214" s="64"/>
      <c r="E214" s="65"/>
      <c r="F214" s="65"/>
      <c r="G214" s="64"/>
      <c r="H214" s="65"/>
      <c r="I214" s="65"/>
      <c r="J214" s="65"/>
      <c r="K214" s="65"/>
      <c r="L214" s="66"/>
      <c r="N214" s="72"/>
      <c r="O214" s="72"/>
      <c r="P214" s="72"/>
      <c r="Q214" s="72"/>
      <c r="R214" s="75"/>
      <c r="S214" s="76"/>
      <c r="T214" s="77"/>
      <c r="U214" s="77"/>
      <c r="V214" s="78"/>
    </row>
    <row r="215" spans="1:22" s="73" customFormat="1" ht="13.8" x14ac:dyDescent="0.3">
      <c r="A215" s="72"/>
      <c r="B215" s="64"/>
      <c r="C215" s="65"/>
      <c r="D215" s="64"/>
      <c r="E215" s="65"/>
      <c r="F215" s="65"/>
      <c r="G215" s="64"/>
      <c r="H215" s="65"/>
      <c r="I215" s="65"/>
      <c r="J215" s="65"/>
      <c r="K215" s="65"/>
      <c r="L215" s="66"/>
      <c r="N215" s="72"/>
      <c r="O215" s="72"/>
      <c r="P215" s="72"/>
      <c r="Q215" s="72"/>
      <c r="R215" s="75"/>
      <c r="S215" s="76"/>
      <c r="T215" s="77"/>
      <c r="U215" s="77"/>
      <c r="V215" s="78"/>
    </row>
    <row r="216" spans="1:22" s="73" customFormat="1" ht="13.8" x14ac:dyDescent="0.3">
      <c r="A216" s="72"/>
      <c r="B216" s="64"/>
      <c r="C216" s="65"/>
      <c r="D216" s="64"/>
      <c r="E216" s="65"/>
      <c r="F216" s="65"/>
      <c r="G216" s="64"/>
      <c r="H216" s="65"/>
      <c r="I216" s="65"/>
      <c r="J216" s="65"/>
      <c r="K216" s="65"/>
      <c r="L216" s="66"/>
      <c r="N216" s="72"/>
      <c r="O216" s="72"/>
      <c r="P216" s="72"/>
      <c r="Q216" s="72"/>
      <c r="R216" s="75"/>
      <c r="S216" s="76"/>
      <c r="T216" s="77"/>
      <c r="U216" s="77"/>
      <c r="V216" s="78"/>
    </row>
  </sheetData>
  <protectedRanges>
    <protectedRange sqref="L6" name="Amount_1"/>
    <protectedRange sqref="J6" name="Dept_1"/>
    <protectedRange sqref="A6:G6" name="Inputs_1"/>
    <protectedRange sqref="K3:L3" name="Date_1"/>
  </protectedRanges>
  <mergeCells count="14">
    <mergeCell ref="B9:M9"/>
    <mergeCell ref="A3:G3"/>
    <mergeCell ref="H3:J3"/>
    <mergeCell ref="K3:L3"/>
    <mergeCell ref="M3:M5"/>
    <mergeCell ref="A4:A5"/>
    <mergeCell ref="B4:B5"/>
    <mergeCell ref="C4:C5"/>
    <mergeCell ref="D4:D5"/>
    <mergeCell ref="E4:E5"/>
    <mergeCell ref="F4:F5"/>
    <mergeCell ref="G4:G5"/>
    <mergeCell ref="H4:K4"/>
    <mergeCell ref="L4:L5"/>
  </mergeCells>
  <dataValidations disablePrompts="1" count="2">
    <dataValidation type="date" allowBlank="1" showInputMessage="1" showErrorMessage="1" sqref="Q6">
      <formula1>10959</formula1>
      <formula2>402133</formula2>
    </dataValidation>
    <dataValidation type="date" allowBlank="1" showInputMessage="1" showErrorMessage="1" sqref="O6 M6">
      <formula1>1</formula1>
      <formula2>402133</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1"/>
  <sheetViews>
    <sheetView workbookViewId="0">
      <selection activeCell="A2" sqref="A2"/>
    </sheetView>
  </sheetViews>
  <sheetFormatPr defaultRowHeight="14.4" x14ac:dyDescent="0.3"/>
  <sheetData>
    <row r="1" spans="1:5" x14ac:dyDescent="0.3">
      <c r="A1" s="125" t="s">
        <v>427</v>
      </c>
      <c r="B1" s="124"/>
      <c r="C1" s="124"/>
      <c r="D1" s="124"/>
      <c r="E1" s="12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C171"/>
  <sheetViews>
    <sheetView topLeftCell="Q1" zoomScale="115" zoomScaleNormal="115" workbookViewId="0">
      <selection activeCell="AA9" sqref="AA9"/>
    </sheetView>
  </sheetViews>
  <sheetFormatPr defaultRowHeight="14.4" x14ac:dyDescent="0.3"/>
  <cols>
    <col min="1" max="1" width="78.33203125" bestFit="1" customWidth="1"/>
    <col min="2" max="2" width="82.44140625" customWidth="1"/>
    <col min="3" max="3" width="2" style="62" customWidth="1"/>
    <col min="4" max="4" width="19.33203125" bestFit="1" customWidth="1"/>
    <col min="5" max="5" width="39.5546875" bestFit="1" customWidth="1"/>
    <col min="6" max="6" width="2" style="62" customWidth="1"/>
    <col min="7" max="8" width="27.6640625" customWidth="1"/>
    <col min="9" max="9" width="2" style="62" customWidth="1"/>
    <col min="10" max="10" width="14.88671875" bestFit="1" customWidth="1"/>
    <col min="11" max="11" width="28" bestFit="1" customWidth="1"/>
    <col min="12" max="12" width="10.44140625" style="8" bestFit="1" customWidth="1"/>
    <col min="15" max="15" width="10.5546875" customWidth="1"/>
    <col min="16" max="16" width="11.88671875" bestFit="1" customWidth="1"/>
    <col min="17" max="17" width="2" style="62" customWidth="1"/>
    <col min="18" max="18" width="45.33203125" bestFit="1" customWidth="1"/>
    <col min="19" max="19" width="16" bestFit="1" customWidth="1"/>
    <col min="20" max="20" width="13.88671875" bestFit="1" customWidth="1"/>
    <col min="21" max="21" width="2" style="62" customWidth="1"/>
    <col min="22" max="22" width="11.88671875" bestFit="1" customWidth="1"/>
    <col min="23" max="23" width="11.109375" bestFit="1" customWidth="1"/>
    <col min="24" max="24" width="8.6640625" bestFit="1" customWidth="1"/>
    <col min="25" max="25" width="2" style="62" customWidth="1"/>
    <col min="26" max="26" width="24.88671875" bestFit="1" customWidth="1"/>
    <col min="27" max="27" width="13" bestFit="1" customWidth="1"/>
  </cols>
  <sheetData>
    <row r="1" spans="1:29" s="18" customFormat="1" x14ac:dyDescent="0.3">
      <c r="A1" s="18" t="s">
        <v>448</v>
      </c>
      <c r="B1" s="18" t="s">
        <v>447</v>
      </c>
      <c r="C1" s="61"/>
      <c r="D1" s="18" t="s">
        <v>44</v>
      </c>
      <c r="E1" s="18" t="s">
        <v>45</v>
      </c>
      <c r="F1" s="61"/>
      <c r="G1" s="18" t="s">
        <v>22</v>
      </c>
      <c r="H1" s="18" t="s">
        <v>75</v>
      </c>
      <c r="I1" s="61"/>
      <c r="J1" s="18" t="s">
        <v>34</v>
      </c>
      <c r="K1" s="18" t="s">
        <v>55</v>
      </c>
      <c r="L1" s="19" t="s">
        <v>49</v>
      </c>
      <c r="M1" s="18" t="s">
        <v>50</v>
      </c>
      <c r="N1" s="18" t="s">
        <v>51</v>
      </c>
      <c r="O1" s="18" t="s">
        <v>52</v>
      </c>
      <c r="P1" s="18" t="s">
        <v>53</v>
      </c>
      <c r="Q1" s="61"/>
      <c r="R1" s="18" t="s">
        <v>99</v>
      </c>
      <c r="S1" s="18" t="s">
        <v>100</v>
      </c>
      <c r="T1" s="18" t="s">
        <v>101</v>
      </c>
      <c r="U1" s="61"/>
      <c r="V1" s="18" t="s">
        <v>377</v>
      </c>
      <c r="W1" s="18" t="s">
        <v>378</v>
      </c>
      <c r="X1" s="18" t="s">
        <v>22</v>
      </c>
      <c r="Y1" s="61"/>
      <c r="Z1" s="18" t="s">
        <v>465</v>
      </c>
    </row>
    <row r="2" spans="1:29" x14ac:dyDescent="0.3">
      <c r="A2" s="20" t="s">
        <v>398</v>
      </c>
      <c r="B2" s="20" t="s">
        <v>398</v>
      </c>
      <c r="D2" t="s">
        <v>31</v>
      </c>
      <c r="E2" t="s">
        <v>32</v>
      </c>
      <c r="G2" s="20" t="s">
        <v>23</v>
      </c>
      <c r="H2" s="20" t="s">
        <v>33</v>
      </c>
      <c r="J2" s="20" t="s">
        <v>36</v>
      </c>
      <c r="K2" s="20" t="s">
        <v>54</v>
      </c>
      <c r="L2" s="21">
        <v>906</v>
      </c>
      <c r="M2" s="20">
        <v>907</v>
      </c>
      <c r="N2" s="20">
        <v>911</v>
      </c>
      <c r="O2" s="20">
        <v>916</v>
      </c>
      <c r="P2" s="20">
        <v>919</v>
      </c>
      <c r="R2" t="s">
        <v>102</v>
      </c>
      <c r="S2" t="s">
        <v>103</v>
      </c>
      <c r="T2" t="s">
        <v>72</v>
      </c>
      <c r="V2" t="s">
        <v>379</v>
      </c>
      <c r="W2" s="8" t="s">
        <v>380</v>
      </c>
      <c r="X2" t="s">
        <v>72</v>
      </c>
      <c r="AA2" t="s">
        <v>435</v>
      </c>
      <c r="AB2" t="s">
        <v>434</v>
      </c>
      <c r="AC2" t="s">
        <v>438</v>
      </c>
    </row>
    <row r="3" spans="1:29" x14ac:dyDescent="0.3">
      <c r="A3" s="20" t="s">
        <v>3</v>
      </c>
      <c r="B3" s="20" t="s">
        <v>3</v>
      </c>
      <c r="G3" s="20" t="s">
        <v>24</v>
      </c>
      <c r="H3" s="20" t="s">
        <v>38</v>
      </c>
      <c r="J3" s="20" t="s">
        <v>35</v>
      </c>
      <c r="K3" s="20" t="str">
        <f>J3</f>
        <v>Nordic</v>
      </c>
      <c r="L3" s="21"/>
      <c r="M3" s="20">
        <v>908</v>
      </c>
      <c r="N3" s="20">
        <v>918</v>
      </c>
      <c r="O3" s="20"/>
      <c r="P3" s="20"/>
      <c r="R3" t="s">
        <v>104</v>
      </c>
      <c r="S3" t="s">
        <v>105</v>
      </c>
      <c r="T3" t="s">
        <v>72</v>
      </c>
      <c r="V3" t="s">
        <v>74</v>
      </c>
      <c r="W3" s="8">
        <v>1</v>
      </c>
      <c r="X3" t="s">
        <v>72</v>
      </c>
      <c r="Z3" t="s">
        <v>466</v>
      </c>
      <c r="AA3">
        <f ca="1">MissingEntryNum</f>
        <v>11</v>
      </c>
      <c r="AB3">
        <f ca="1">ErrorNum</f>
        <v>0</v>
      </c>
      <c r="AC3">
        <f>CheckListNumNo</f>
        <v>5</v>
      </c>
    </row>
    <row r="4" spans="1:29" x14ac:dyDescent="0.3">
      <c r="A4" s="20" t="s">
        <v>4</v>
      </c>
      <c r="B4" s="20" t="s">
        <v>4</v>
      </c>
      <c r="G4" s="20" t="s">
        <v>2</v>
      </c>
      <c r="H4" s="20" t="s">
        <v>76</v>
      </c>
      <c r="J4" s="20" t="s">
        <v>37</v>
      </c>
      <c r="K4" s="20" t="str">
        <f>J4</f>
        <v>RSA</v>
      </c>
      <c r="L4" s="21"/>
      <c r="M4" s="20">
        <v>911</v>
      </c>
      <c r="N4" s="20"/>
      <c r="O4" s="20"/>
      <c r="P4" s="20"/>
      <c r="R4" t="s">
        <v>106</v>
      </c>
      <c r="S4" t="s">
        <v>107</v>
      </c>
      <c r="T4" t="s">
        <v>72</v>
      </c>
      <c r="V4" t="s">
        <v>381</v>
      </c>
      <c r="W4" s="8">
        <v>3</v>
      </c>
      <c r="X4" t="s">
        <v>113</v>
      </c>
    </row>
    <row r="5" spans="1:29" x14ac:dyDescent="0.3">
      <c r="A5" s="20" t="s">
        <v>5</v>
      </c>
      <c r="B5" s="20" t="s">
        <v>5</v>
      </c>
      <c r="G5" s="20" t="s">
        <v>29</v>
      </c>
      <c r="H5" s="20" t="s">
        <v>77</v>
      </c>
      <c r="J5" s="20" t="s">
        <v>41</v>
      </c>
      <c r="K5" s="20" t="str">
        <f>J5</f>
        <v>Novex</v>
      </c>
      <c r="L5" s="21"/>
      <c r="M5" s="20">
        <v>914</v>
      </c>
      <c r="N5" s="20"/>
      <c r="O5" s="20"/>
      <c r="P5" s="20"/>
      <c r="R5" t="s">
        <v>108</v>
      </c>
      <c r="S5" t="s">
        <v>109</v>
      </c>
      <c r="T5" t="s">
        <v>72</v>
      </c>
      <c r="V5" t="s">
        <v>382</v>
      </c>
      <c r="W5" s="8">
        <v>5</v>
      </c>
      <c r="X5" t="s">
        <v>115</v>
      </c>
      <c r="Z5" t="s">
        <v>467</v>
      </c>
      <c r="AA5" s="8" t="str">
        <f ca="1">IF(MissingEntryNum&gt;0,1,0)&amp;IF(ErrorNum&gt;0,1,0)&amp;IF(CheckListNumNo&gt;0,1,0)</f>
        <v>101</v>
      </c>
    </row>
    <row r="6" spans="1:29" x14ac:dyDescent="0.3">
      <c r="A6" s="20" t="s">
        <v>6</v>
      </c>
      <c r="B6" s="20" t="s">
        <v>6</v>
      </c>
      <c r="G6" s="20" t="s">
        <v>25</v>
      </c>
      <c r="H6" s="20" t="s">
        <v>40</v>
      </c>
      <c r="J6" s="20" t="s">
        <v>42</v>
      </c>
      <c r="K6" s="20" t="str">
        <f>J6</f>
        <v>Unifund</v>
      </c>
      <c r="L6" s="21"/>
      <c r="M6" s="20">
        <v>918</v>
      </c>
      <c r="N6" s="20"/>
      <c r="O6" s="20"/>
      <c r="P6" s="20"/>
      <c r="R6" t="s">
        <v>110</v>
      </c>
      <c r="S6" t="s">
        <v>109</v>
      </c>
      <c r="T6" t="s">
        <v>111</v>
      </c>
      <c r="V6" t="s">
        <v>383</v>
      </c>
      <c r="W6" s="8">
        <v>6</v>
      </c>
      <c r="X6" t="s">
        <v>117</v>
      </c>
    </row>
    <row r="7" spans="1:29" x14ac:dyDescent="0.3">
      <c r="A7" s="20" t="s">
        <v>399</v>
      </c>
      <c r="B7" s="20" t="s">
        <v>399</v>
      </c>
      <c r="G7" s="20" t="s">
        <v>28</v>
      </c>
      <c r="H7" s="20" t="s">
        <v>78</v>
      </c>
      <c r="J7" s="20"/>
      <c r="K7" s="20"/>
      <c r="L7" s="21"/>
      <c r="M7" s="20">
        <v>919</v>
      </c>
      <c r="N7" s="20"/>
      <c r="O7" s="20"/>
      <c r="P7" s="20"/>
      <c r="R7" t="s">
        <v>112</v>
      </c>
      <c r="S7" t="s">
        <v>109</v>
      </c>
      <c r="T7" t="s">
        <v>113</v>
      </c>
      <c r="V7" t="s">
        <v>384</v>
      </c>
      <c r="W7" s="8">
        <v>4</v>
      </c>
      <c r="X7" t="s">
        <v>125</v>
      </c>
      <c r="Z7" t="s">
        <v>476</v>
      </c>
      <c r="AA7" t="s">
        <v>468</v>
      </c>
    </row>
    <row r="8" spans="1:29" x14ac:dyDescent="0.3">
      <c r="A8" s="20" t="s">
        <v>9</v>
      </c>
      <c r="B8" s="20" t="s">
        <v>9</v>
      </c>
      <c r="G8" s="20" t="s">
        <v>26</v>
      </c>
      <c r="H8" s="20" t="s">
        <v>39</v>
      </c>
      <c r="J8" s="20"/>
      <c r="K8" s="20"/>
      <c r="L8" s="21"/>
      <c r="M8" s="20"/>
      <c r="N8" s="20"/>
      <c r="O8" s="20"/>
      <c r="P8" s="20"/>
      <c r="R8" t="s">
        <v>114</v>
      </c>
      <c r="S8" t="s">
        <v>109</v>
      </c>
      <c r="T8" t="s">
        <v>115</v>
      </c>
      <c r="V8" t="s">
        <v>385</v>
      </c>
      <c r="W8" s="8">
        <v>2</v>
      </c>
      <c r="X8" t="s">
        <v>123</v>
      </c>
      <c r="Z8" s="175" t="s">
        <v>72</v>
      </c>
      <c r="AA8" t="str">
        <f>""</f>
        <v/>
      </c>
    </row>
    <row r="9" spans="1:29" x14ac:dyDescent="0.3">
      <c r="A9" s="20" t="s">
        <v>400</v>
      </c>
      <c r="B9" s="20" t="s">
        <v>400</v>
      </c>
      <c r="G9" s="20" t="s">
        <v>30</v>
      </c>
      <c r="H9" s="20" t="s">
        <v>43</v>
      </c>
      <c r="J9" s="20"/>
      <c r="K9" s="20"/>
      <c r="L9" s="21"/>
      <c r="M9" s="20"/>
      <c r="N9" s="20"/>
      <c r="O9" s="20"/>
      <c r="P9" s="20"/>
      <c r="R9" t="s">
        <v>116</v>
      </c>
      <c r="S9" t="s">
        <v>109</v>
      </c>
      <c r="T9" t="s">
        <v>117</v>
      </c>
      <c r="V9" t="s">
        <v>386</v>
      </c>
      <c r="W9" s="8">
        <v>7</v>
      </c>
      <c r="X9" t="s">
        <v>111</v>
      </c>
      <c r="Z9" s="175" t="s">
        <v>470</v>
      </c>
      <c r="AA9" t="s">
        <v>478</v>
      </c>
    </row>
    <row r="10" spans="1:29" x14ac:dyDescent="0.3">
      <c r="A10" s="20" t="s">
        <v>401</v>
      </c>
      <c r="B10" s="20" t="s">
        <v>401</v>
      </c>
      <c r="G10" s="20" t="s">
        <v>27</v>
      </c>
      <c r="H10" s="20" t="s">
        <v>79</v>
      </c>
      <c r="J10" s="20"/>
      <c r="K10" s="20"/>
      <c r="L10" s="21"/>
      <c r="M10" s="20"/>
      <c r="N10" s="20"/>
      <c r="O10" s="20"/>
      <c r="P10" s="20"/>
      <c r="R10" t="s">
        <v>118</v>
      </c>
      <c r="S10" t="s">
        <v>109</v>
      </c>
      <c r="T10" t="s">
        <v>119</v>
      </c>
      <c r="V10" t="s">
        <v>387</v>
      </c>
      <c r="W10" s="8">
        <v>8</v>
      </c>
      <c r="X10" t="s">
        <v>111</v>
      </c>
      <c r="Z10" s="175" t="s">
        <v>471</v>
      </c>
      <c r="AA10" t="s">
        <v>479</v>
      </c>
    </row>
    <row r="11" spans="1:29" x14ac:dyDescent="0.3">
      <c r="A11" s="20" t="s">
        <v>402</v>
      </c>
      <c r="B11" s="20" t="s">
        <v>402</v>
      </c>
      <c r="M11" s="20"/>
      <c r="R11" t="s">
        <v>120</v>
      </c>
      <c r="S11" t="s">
        <v>109</v>
      </c>
      <c r="T11" t="s">
        <v>121</v>
      </c>
      <c r="V11" t="s">
        <v>388</v>
      </c>
      <c r="W11" s="8">
        <v>9</v>
      </c>
      <c r="X11" t="s">
        <v>113</v>
      </c>
      <c r="Z11" s="175" t="s">
        <v>472</v>
      </c>
      <c r="AA11" t="s">
        <v>482</v>
      </c>
    </row>
    <row r="12" spans="1:29" x14ac:dyDescent="0.3">
      <c r="A12" s="20" t="s">
        <v>403</v>
      </c>
      <c r="B12" s="20" t="s">
        <v>403</v>
      </c>
      <c r="M12" s="20"/>
      <c r="R12" t="s">
        <v>122</v>
      </c>
      <c r="S12" t="s">
        <v>109</v>
      </c>
      <c r="T12" t="s">
        <v>123</v>
      </c>
      <c r="V12" t="s">
        <v>389</v>
      </c>
      <c r="W12" s="8" t="s">
        <v>390</v>
      </c>
      <c r="X12" t="s">
        <v>117</v>
      </c>
      <c r="Z12" s="175" t="s">
        <v>474</v>
      </c>
      <c r="AA12" t="s">
        <v>480</v>
      </c>
    </row>
    <row r="13" spans="1:29" x14ac:dyDescent="0.3">
      <c r="A13" s="20" t="s">
        <v>404</v>
      </c>
      <c r="B13" s="20" t="s">
        <v>408</v>
      </c>
      <c r="R13" t="s">
        <v>124</v>
      </c>
      <c r="S13" t="s">
        <v>109</v>
      </c>
      <c r="T13" t="s">
        <v>125</v>
      </c>
      <c r="Z13" s="175" t="s">
        <v>475</v>
      </c>
      <c r="AA13" t="s">
        <v>481</v>
      </c>
    </row>
    <row r="14" spans="1:29" x14ac:dyDescent="0.3">
      <c r="A14" s="20" t="s">
        <v>7</v>
      </c>
      <c r="B14" s="20" t="s">
        <v>7</v>
      </c>
      <c r="R14" t="s">
        <v>126</v>
      </c>
      <c r="S14" t="s">
        <v>109</v>
      </c>
      <c r="T14" t="s">
        <v>127</v>
      </c>
      <c r="Z14" s="175" t="s">
        <v>469</v>
      </c>
      <c r="AA14" t="s">
        <v>483</v>
      </c>
    </row>
    <row r="15" spans="1:29" x14ac:dyDescent="0.3">
      <c r="A15" s="20" t="s">
        <v>405</v>
      </c>
      <c r="B15" s="20" t="s">
        <v>409</v>
      </c>
      <c r="R15" t="s">
        <v>128</v>
      </c>
      <c r="S15" t="s">
        <v>129</v>
      </c>
      <c r="T15" t="s">
        <v>72</v>
      </c>
      <c r="Z15" s="175" t="s">
        <v>473</v>
      </c>
      <c r="AA15" t="s">
        <v>477</v>
      </c>
    </row>
    <row r="16" spans="1:29" x14ac:dyDescent="0.3">
      <c r="A16" s="20" t="s">
        <v>406</v>
      </c>
      <c r="B16" s="20" t="s">
        <v>410</v>
      </c>
      <c r="R16" t="s">
        <v>130</v>
      </c>
      <c r="S16" t="s">
        <v>129</v>
      </c>
      <c r="T16" t="s">
        <v>111</v>
      </c>
    </row>
    <row r="17" spans="1:20" x14ac:dyDescent="0.3">
      <c r="A17" s="20" t="s">
        <v>407</v>
      </c>
      <c r="B17" s="20" t="s">
        <v>406</v>
      </c>
      <c r="R17" t="s">
        <v>131</v>
      </c>
      <c r="S17" t="s">
        <v>129</v>
      </c>
      <c r="T17" t="s">
        <v>113</v>
      </c>
    </row>
    <row r="18" spans="1:20" x14ac:dyDescent="0.3">
      <c r="B18" s="20" t="s">
        <v>411</v>
      </c>
      <c r="R18" t="s">
        <v>132</v>
      </c>
      <c r="S18" t="s">
        <v>129</v>
      </c>
      <c r="T18" t="s">
        <v>115</v>
      </c>
    </row>
    <row r="19" spans="1:20" x14ac:dyDescent="0.3">
      <c r="B19" s="20" t="s">
        <v>412</v>
      </c>
      <c r="R19" t="s">
        <v>133</v>
      </c>
      <c r="S19" t="s">
        <v>129</v>
      </c>
      <c r="T19" t="s">
        <v>117</v>
      </c>
    </row>
    <row r="20" spans="1:20" x14ac:dyDescent="0.3">
      <c r="B20" s="20"/>
      <c r="R20" t="s">
        <v>134</v>
      </c>
      <c r="S20" t="s">
        <v>129</v>
      </c>
      <c r="T20" t="s">
        <v>119</v>
      </c>
    </row>
    <row r="21" spans="1:20" x14ac:dyDescent="0.3">
      <c r="N21" s="9"/>
      <c r="R21" t="s">
        <v>135</v>
      </c>
      <c r="S21" t="s">
        <v>129</v>
      </c>
      <c r="T21" t="s">
        <v>121</v>
      </c>
    </row>
    <row r="22" spans="1:20" x14ac:dyDescent="0.3">
      <c r="R22" t="s">
        <v>136</v>
      </c>
      <c r="S22" t="s">
        <v>129</v>
      </c>
      <c r="T22" t="s">
        <v>123</v>
      </c>
    </row>
    <row r="23" spans="1:20" x14ac:dyDescent="0.3">
      <c r="R23" t="s">
        <v>137</v>
      </c>
      <c r="S23" t="s">
        <v>129</v>
      </c>
      <c r="T23" t="s">
        <v>125</v>
      </c>
    </row>
    <row r="24" spans="1:20" x14ac:dyDescent="0.3">
      <c r="R24" t="s">
        <v>138</v>
      </c>
      <c r="S24" t="s">
        <v>129</v>
      </c>
      <c r="T24" t="s">
        <v>127</v>
      </c>
    </row>
    <row r="25" spans="1:20" x14ac:dyDescent="0.3">
      <c r="R25" t="s">
        <v>139</v>
      </c>
      <c r="S25" t="s">
        <v>140</v>
      </c>
      <c r="T25" t="s">
        <v>72</v>
      </c>
    </row>
    <row r="26" spans="1:20" x14ac:dyDescent="0.3">
      <c r="R26" t="s">
        <v>141</v>
      </c>
      <c r="S26" t="s">
        <v>140</v>
      </c>
      <c r="T26" t="s">
        <v>111</v>
      </c>
    </row>
    <row r="27" spans="1:20" x14ac:dyDescent="0.3">
      <c r="R27" t="s">
        <v>142</v>
      </c>
      <c r="S27" t="s">
        <v>140</v>
      </c>
      <c r="T27" t="s">
        <v>113</v>
      </c>
    </row>
    <row r="28" spans="1:20" x14ac:dyDescent="0.3">
      <c r="R28" t="s">
        <v>143</v>
      </c>
      <c r="S28" t="s">
        <v>140</v>
      </c>
      <c r="T28" t="s">
        <v>115</v>
      </c>
    </row>
    <row r="29" spans="1:20" x14ac:dyDescent="0.3">
      <c r="R29" t="s">
        <v>144</v>
      </c>
      <c r="S29" t="s">
        <v>140</v>
      </c>
      <c r="T29" t="s">
        <v>117</v>
      </c>
    </row>
    <row r="30" spans="1:20" x14ac:dyDescent="0.3">
      <c r="R30" t="s">
        <v>145</v>
      </c>
      <c r="S30" t="s">
        <v>140</v>
      </c>
      <c r="T30" t="s">
        <v>119</v>
      </c>
    </row>
    <row r="31" spans="1:20" x14ac:dyDescent="0.3">
      <c r="R31" t="s">
        <v>146</v>
      </c>
      <c r="S31" t="s">
        <v>140</v>
      </c>
      <c r="T31" t="s">
        <v>121</v>
      </c>
    </row>
    <row r="32" spans="1:20" x14ac:dyDescent="0.3">
      <c r="R32" t="s">
        <v>147</v>
      </c>
      <c r="S32" t="s">
        <v>140</v>
      </c>
      <c r="T32" t="s">
        <v>123</v>
      </c>
    </row>
    <row r="33" spans="18:20" x14ac:dyDescent="0.3">
      <c r="R33" t="s">
        <v>148</v>
      </c>
      <c r="S33" t="s">
        <v>140</v>
      </c>
      <c r="T33" t="s">
        <v>125</v>
      </c>
    </row>
    <row r="34" spans="18:20" x14ac:dyDescent="0.3">
      <c r="R34" t="s">
        <v>149</v>
      </c>
      <c r="S34" t="s">
        <v>140</v>
      </c>
      <c r="T34" t="s">
        <v>127</v>
      </c>
    </row>
    <row r="35" spans="18:20" x14ac:dyDescent="0.3">
      <c r="R35" t="s">
        <v>150</v>
      </c>
      <c r="S35" t="s">
        <v>151</v>
      </c>
      <c r="T35" t="s">
        <v>113</v>
      </c>
    </row>
    <row r="36" spans="18:20" x14ac:dyDescent="0.3">
      <c r="R36" t="s">
        <v>152</v>
      </c>
      <c r="S36" t="s">
        <v>151</v>
      </c>
      <c r="T36" t="s">
        <v>115</v>
      </c>
    </row>
    <row r="37" spans="18:20" x14ac:dyDescent="0.3">
      <c r="R37" t="s">
        <v>153</v>
      </c>
      <c r="S37" t="s">
        <v>151</v>
      </c>
      <c r="T37" t="s">
        <v>117</v>
      </c>
    </row>
    <row r="38" spans="18:20" x14ac:dyDescent="0.3">
      <c r="R38" t="s">
        <v>154</v>
      </c>
      <c r="S38" t="s">
        <v>151</v>
      </c>
      <c r="T38" t="s">
        <v>125</v>
      </c>
    </row>
    <row r="39" spans="18:20" x14ac:dyDescent="0.3">
      <c r="R39" t="s">
        <v>155</v>
      </c>
      <c r="S39" t="s">
        <v>156</v>
      </c>
      <c r="T39" t="s">
        <v>72</v>
      </c>
    </row>
    <row r="40" spans="18:20" x14ac:dyDescent="0.3">
      <c r="R40" t="s">
        <v>157</v>
      </c>
      <c r="S40" t="s">
        <v>158</v>
      </c>
      <c r="T40" t="s">
        <v>72</v>
      </c>
    </row>
    <row r="41" spans="18:20" x14ac:dyDescent="0.3">
      <c r="R41" t="s">
        <v>159</v>
      </c>
      <c r="S41" t="s">
        <v>160</v>
      </c>
      <c r="T41" t="s">
        <v>72</v>
      </c>
    </row>
    <row r="42" spans="18:20" x14ac:dyDescent="0.3">
      <c r="R42" t="s">
        <v>161</v>
      </c>
      <c r="S42" t="s">
        <v>162</v>
      </c>
      <c r="T42" t="s">
        <v>72</v>
      </c>
    </row>
    <row r="43" spans="18:20" x14ac:dyDescent="0.3">
      <c r="R43" t="s">
        <v>163</v>
      </c>
      <c r="S43" t="s">
        <v>164</v>
      </c>
      <c r="T43" t="s">
        <v>72</v>
      </c>
    </row>
    <row r="44" spans="18:20" x14ac:dyDescent="0.3">
      <c r="R44" t="s">
        <v>165</v>
      </c>
      <c r="S44" t="s">
        <v>166</v>
      </c>
      <c r="T44" t="s">
        <v>127</v>
      </c>
    </row>
    <row r="45" spans="18:20" x14ac:dyDescent="0.3">
      <c r="R45" t="s">
        <v>167</v>
      </c>
      <c r="S45" t="s">
        <v>168</v>
      </c>
      <c r="T45" t="s">
        <v>72</v>
      </c>
    </row>
    <row r="46" spans="18:20" x14ac:dyDescent="0.3">
      <c r="R46" t="s">
        <v>169</v>
      </c>
      <c r="S46" t="s">
        <v>170</v>
      </c>
      <c r="T46" t="s">
        <v>72</v>
      </c>
    </row>
    <row r="47" spans="18:20" x14ac:dyDescent="0.3">
      <c r="R47" t="s">
        <v>171</v>
      </c>
      <c r="S47" t="s">
        <v>172</v>
      </c>
      <c r="T47" t="s">
        <v>72</v>
      </c>
    </row>
    <row r="48" spans="18:20" x14ac:dyDescent="0.3">
      <c r="R48" t="s">
        <v>173</v>
      </c>
      <c r="S48" t="s">
        <v>174</v>
      </c>
      <c r="T48" t="s">
        <v>72</v>
      </c>
    </row>
    <row r="49" spans="18:20" x14ac:dyDescent="0.3">
      <c r="R49" t="s">
        <v>175</v>
      </c>
      <c r="S49" t="s">
        <v>176</v>
      </c>
      <c r="T49" t="s">
        <v>72</v>
      </c>
    </row>
    <row r="50" spans="18:20" x14ac:dyDescent="0.3">
      <c r="R50" t="s">
        <v>177</v>
      </c>
      <c r="S50" t="s">
        <v>178</v>
      </c>
      <c r="T50" t="s">
        <v>72</v>
      </c>
    </row>
    <row r="51" spans="18:20" x14ac:dyDescent="0.3">
      <c r="R51" t="s">
        <v>179</v>
      </c>
      <c r="S51" t="s">
        <v>180</v>
      </c>
      <c r="T51" t="s">
        <v>72</v>
      </c>
    </row>
    <row r="52" spans="18:20" x14ac:dyDescent="0.3">
      <c r="R52" t="s">
        <v>181</v>
      </c>
      <c r="S52" t="s">
        <v>182</v>
      </c>
      <c r="T52" t="s">
        <v>72</v>
      </c>
    </row>
    <row r="53" spans="18:20" x14ac:dyDescent="0.3">
      <c r="R53" t="s">
        <v>183</v>
      </c>
      <c r="S53" t="s">
        <v>184</v>
      </c>
      <c r="T53" t="s">
        <v>72</v>
      </c>
    </row>
    <row r="54" spans="18:20" x14ac:dyDescent="0.3">
      <c r="R54" t="s">
        <v>185</v>
      </c>
      <c r="S54" t="s">
        <v>186</v>
      </c>
      <c r="T54" t="s">
        <v>72</v>
      </c>
    </row>
    <row r="55" spans="18:20" x14ac:dyDescent="0.3">
      <c r="R55" t="s">
        <v>187</v>
      </c>
      <c r="S55" t="s">
        <v>188</v>
      </c>
      <c r="T55" t="s">
        <v>72</v>
      </c>
    </row>
    <row r="56" spans="18:20" x14ac:dyDescent="0.3">
      <c r="R56" t="s">
        <v>189</v>
      </c>
      <c r="S56" t="s">
        <v>190</v>
      </c>
      <c r="T56" t="s">
        <v>72</v>
      </c>
    </row>
    <row r="57" spans="18:20" x14ac:dyDescent="0.3">
      <c r="R57" t="s">
        <v>191</v>
      </c>
      <c r="S57" t="s">
        <v>192</v>
      </c>
      <c r="T57" t="s">
        <v>72</v>
      </c>
    </row>
    <row r="58" spans="18:20" x14ac:dyDescent="0.3">
      <c r="R58" t="s">
        <v>193</v>
      </c>
      <c r="S58" t="s">
        <v>194</v>
      </c>
      <c r="T58" t="s">
        <v>72</v>
      </c>
    </row>
    <row r="59" spans="18:20" x14ac:dyDescent="0.3">
      <c r="R59" t="s">
        <v>195</v>
      </c>
      <c r="S59" t="s">
        <v>196</v>
      </c>
      <c r="T59" t="s">
        <v>72</v>
      </c>
    </row>
    <row r="60" spans="18:20" x14ac:dyDescent="0.3">
      <c r="R60" t="s">
        <v>197</v>
      </c>
      <c r="S60" t="s">
        <v>198</v>
      </c>
      <c r="T60" t="s">
        <v>72</v>
      </c>
    </row>
    <row r="61" spans="18:20" x14ac:dyDescent="0.3">
      <c r="R61" t="s">
        <v>199</v>
      </c>
      <c r="S61" t="s">
        <v>200</v>
      </c>
      <c r="T61" t="s">
        <v>72</v>
      </c>
    </row>
    <row r="62" spans="18:20" x14ac:dyDescent="0.3">
      <c r="R62" t="s">
        <v>201</v>
      </c>
      <c r="S62" t="s">
        <v>202</v>
      </c>
      <c r="T62" t="s">
        <v>72</v>
      </c>
    </row>
    <row r="63" spans="18:20" x14ac:dyDescent="0.3">
      <c r="R63" t="s">
        <v>203</v>
      </c>
      <c r="S63" t="s">
        <v>204</v>
      </c>
      <c r="T63" t="s">
        <v>72</v>
      </c>
    </row>
    <row r="64" spans="18:20" x14ac:dyDescent="0.3">
      <c r="R64" t="s">
        <v>205</v>
      </c>
      <c r="S64" t="s">
        <v>206</v>
      </c>
      <c r="T64" t="s">
        <v>72</v>
      </c>
    </row>
    <row r="65" spans="18:20" x14ac:dyDescent="0.3">
      <c r="R65" t="s">
        <v>207</v>
      </c>
      <c r="S65" t="s">
        <v>208</v>
      </c>
      <c r="T65" t="s">
        <v>72</v>
      </c>
    </row>
    <row r="66" spans="18:20" x14ac:dyDescent="0.3">
      <c r="R66" t="s">
        <v>209</v>
      </c>
      <c r="S66" t="s">
        <v>210</v>
      </c>
      <c r="T66" t="s">
        <v>72</v>
      </c>
    </row>
    <row r="67" spans="18:20" x14ac:dyDescent="0.3">
      <c r="R67" t="s">
        <v>211</v>
      </c>
      <c r="S67" t="s">
        <v>212</v>
      </c>
      <c r="T67" t="s">
        <v>72</v>
      </c>
    </row>
    <row r="68" spans="18:20" x14ac:dyDescent="0.3">
      <c r="R68" t="s">
        <v>213</v>
      </c>
      <c r="S68" t="s">
        <v>214</v>
      </c>
      <c r="T68" t="s">
        <v>72</v>
      </c>
    </row>
    <row r="69" spans="18:20" x14ac:dyDescent="0.3">
      <c r="R69" t="s">
        <v>215</v>
      </c>
      <c r="S69" t="s">
        <v>216</v>
      </c>
      <c r="T69" t="s">
        <v>72</v>
      </c>
    </row>
    <row r="70" spans="18:20" x14ac:dyDescent="0.3">
      <c r="R70" t="s">
        <v>217</v>
      </c>
      <c r="S70" t="s">
        <v>218</v>
      </c>
      <c r="T70" t="s">
        <v>72</v>
      </c>
    </row>
    <row r="71" spans="18:20" x14ac:dyDescent="0.3">
      <c r="R71" t="s">
        <v>219</v>
      </c>
      <c r="S71" t="s">
        <v>220</v>
      </c>
      <c r="T71" t="s">
        <v>72</v>
      </c>
    </row>
    <row r="72" spans="18:20" x14ac:dyDescent="0.3">
      <c r="R72" t="s">
        <v>221</v>
      </c>
      <c r="S72" t="s">
        <v>222</v>
      </c>
      <c r="T72" t="s">
        <v>72</v>
      </c>
    </row>
    <row r="73" spans="18:20" x14ac:dyDescent="0.3">
      <c r="R73" t="s">
        <v>223</v>
      </c>
      <c r="S73" t="s">
        <v>224</v>
      </c>
      <c r="T73" t="s">
        <v>72</v>
      </c>
    </row>
    <row r="74" spans="18:20" x14ac:dyDescent="0.3">
      <c r="R74" t="s">
        <v>225</v>
      </c>
      <c r="S74" t="s">
        <v>226</v>
      </c>
      <c r="T74" t="s">
        <v>72</v>
      </c>
    </row>
    <row r="75" spans="18:20" x14ac:dyDescent="0.3">
      <c r="R75" t="s">
        <v>227</v>
      </c>
      <c r="S75" t="s">
        <v>228</v>
      </c>
      <c r="T75" t="s">
        <v>72</v>
      </c>
    </row>
    <row r="76" spans="18:20" x14ac:dyDescent="0.3">
      <c r="R76" t="s">
        <v>229</v>
      </c>
      <c r="S76">
        <v>1160</v>
      </c>
      <c r="T76" t="s">
        <v>72</v>
      </c>
    </row>
    <row r="77" spans="18:20" x14ac:dyDescent="0.3">
      <c r="R77" t="s">
        <v>230</v>
      </c>
      <c r="S77">
        <v>1191</v>
      </c>
      <c r="T77" t="s">
        <v>123</v>
      </c>
    </row>
    <row r="78" spans="18:20" x14ac:dyDescent="0.3">
      <c r="R78" t="s">
        <v>231</v>
      </c>
      <c r="S78">
        <v>1192</v>
      </c>
      <c r="T78" t="s">
        <v>111</v>
      </c>
    </row>
    <row r="79" spans="18:20" x14ac:dyDescent="0.3">
      <c r="R79" t="s">
        <v>232</v>
      </c>
      <c r="S79" t="s">
        <v>233</v>
      </c>
      <c r="T79" t="s">
        <v>111</v>
      </c>
    </row>
    <row r="80" spans="18:20" x14ac:dyDescent="0.3">
      <c r="R80" t="s">
        <v>234</v>
      </c>
      <c r="S80">
        <v>1194</v>
      </c>
      <c r="T80" t="s">
        <v>113</v>
      </c>
    </row>
    <row r="81" spans="18:20" x14ac:dyDescent="0.3">
      <c r="R81" t="s">
        <v>235</v>
      </c>
      <c r="S81">
        <v>1195</v>
      </c>
      <c r="T81" t="s">
        <v>117</v>
      </c>
    </row>
    <row r="82" spans="18:20" x14ac:dyDescent="0.3">
      <c r="R82" t="s">
        <v>236</v>
      </c>
      <c r="S82">
        <v>1120</v>
      </c>
      <c r="T82" t="s">
        <v>237</v>
      </c>
    </row>
    <row r="83" spans="18:20" x14ac:dyDescent="0.3">
      <c r="R83" t="s">
        <v>238</v>
      </c>
      <c r="S83">
        <v>1196</v>
      </c>
      <c r="T83" t="s">
        <v>113</v>
      </c>
    </row>
    <row r="84" spans="18:20" x14ac:dyDescent="0.3">
      <c r="R84" t="s">
        <v>239</v>
      </c>
      <c r="S84">
        <v>1197</v>
      </c>
      <c r="T84" t="s">
        <v>115</v>
      </c>
    </row>
    <row r="85" spans="18:20" x14ac:dyDescent="0.3">
      <c r="R85" t="s">
        <v>240</v>
      </c>
      <c r="S85">
        <v>1198</v>
      </c>
      <c r="T85" t="s">
        <v>117</v>
      </c>
    </row>
    <row r="86" spans="18:20" x14ac:dyDescent="0.3">
      <c r="R86" t="s">
        <v>241</v>
      </c>
      <c r="S86">
        <v>1199</v>
      </c>
      <c r="T86" t="s">
        <v>125</v>
      </c>
    </row>
    <row r="87" spans="18:20" x14ac:dyDescent="0.3">
      <c r="R87" t="s">
        <v>242</v>
      </c>
      <c r="S87">
        <v>1191</v>
      </c>
      <c r="T87" t="s">
        <v>72</v>
      </c>
    </row>
    <row r="88" spans="18:20" x14ac:dyDescent="0.3">
      <c r="R88" t="s">
        <v>243</v>
      </c>
      <c r="S88">
        <v>1192</v>
      </c>
      <c r="T88" t="s">
        <v>72</v>
      </c>
    </row>
    <row r="89" spans="18:20" x14ac:dyDescent="0.3">
      <c r="R89" t="s">
        <v>244</v>
      </c>
      <c r="S89" t="s">
        <v>233</v>
      </c>
      <c r="T89" t="s">
        <v>72</v>
      </c>
    </row>
    <row r="90" spans="18:20" x14ac:dyDescent="0.3">
      <c r="R90" t="s">
        <v>245</v>
      </c>
      <c r="S90">
        <v>1194</v>
      </c>
      <c r="T90" t="s">
        <v>72</v>
      </c>
    </row>
    <row r="91" spans="18:20" x14ac:dyDescent="0.3">
      <c r="R91" t="s">
        <v>246</v>
      </c>
      <c r="S91">
        <v>1195</v>
      </c>
      <c r="T91" t="s">
        <v>72</v>
      </c>
    </row>
    <row r="92" spans="18:20" x14ac:dyDescent="0.3">
      <c r="R92" t="s">
        <v>247</v>
      </c>
      <c r="S92">
        <v>1120</v>
      </c>
      <c r="T92" t="s">
        <v>72</v>
      </c>
    </row>
    <row r="93" spans="18:20" x14ac:dyDescent="0.3">
      <c r="R93" t="s">
        <v>248</v>
      </c>
      <c r="S93">
        <v>1196</v>
      </c>
      <c r="T93" t="s">
        <v>72</v>
      </c>
    </row>
    <row r="94" spans="18:20" x14ac:dyDescent="0.3">
      <c r="R94" t="s">
        <v>249</v>
      </c>
      <c r="S94">
        <v>1197</v>
      </c>
      <c r="T94" t="s">
        <v>72</v>
      </c>
    </row>
    <row r="95" spans="18:20" x14ac:dyDescent="0.3">
      <c r="R95" t="s">
        <v>250</v>
      </c>
      <c r="S95">
        <v>1198</v>
      </c>
      <c r="T95" t="s">
        <v>72</v>
      </c>
    </row>
    <row r="96" spans="18:20" x14ac:dyDescent="0.3">
      <c r="R96" t="s">
        <v>251</v>
      </c>
      <c r="S96">
        <v>1199</v>
      </c>
      <c r="T96" t="s">
        <v>72</v>
      </c>
    </row>
    <row r="97" spans="18:20" x14ac:dyDescent="0.3">
      <c r="R97" t="s">
        <v>252</v>
      </c>
      <c r="S97" t="s">
        <v>253</v>
      </c>
      <c r="T97" t="s">
        <v>72</v>
      </c>
    </row>
    <row r="98" spans="18:20" x14ac:dyDescent="0.3">
      <c r="R98" t="s">
        <v>254</v>
      </c>
      <c r="S98" t="s">
        <v>255</v>
      </c>
      <c r="T98" t="s">
        <v>72</v>
      </c>
    </row>
    <row r="99" spans="18:20" x14ac:dyDescent="0.3">
      <c r="R99" t="s">
        <v>256</v>
      </c>
      <c r="S99" t="s">
        <v>257</v>
      </c>
      <c r="T99" t="s">
        <v>72</v>
      </c>
    </row>
    <row r="100" spans="18:20" x14ac:dyDescent="0.3">
      <c r="R100" t="s">
        <v>258</v>
      </c>
      <c r="S100" t="s">
        <v>259</v>
      </c>
      <c r="T100" t="s">
        <v>72</v>
      </c>
    </row>
    <row r="101" spans="18:20" x14ac:dyDescent="0.3">
      <c r="R101" t="s">
        <v>260</v>
      </c>
      <c r="S101" t="s">
        <v>261</v>
      </c>
      <c r="T101" t="s">
        <v>72</v>
      </c>
    </row>
    <row r="102" spans="18:20" x14ac:dyDescent="0.3">
      <c r="R102" t="s">
        <v>262</v>
      </c>
      <c r="S102" t="s">
        <v>263</v>
      </c>
      <c r="T102" t="s">
        <v>113</v>
      </c>
    </row>
    <row r="103" spans="18:20" x14ac:dyDescent="0.3">
      <c r="R103" t="s">
        <v>264</v>
      </c>
      <c r="S103" t="s">
        <v>263</v>
      </c>
      <c r="T103" t="s">
        <v>115</v>
      </c>
    </row>
    <row r="104" spans="18:20" x14ac:dyDescent="0.3">
      <c r="R104" t="s">
        <v>265</v>
      </c>
      <c r="S104" t="s">
        <v>263</v>
      </c>
      <c r="T104" t="s">
        <v>117</v>
      </c>
    </row>
    <row r="105" spans="18:20" x14ac:dyDescent="0.3">
      <c r="R105" t="s">
        <v>266</v>
      </c>
      <c r="S105" t="s">
        <v>263</v>
      </c>
      <c r="T105" t="s">
        <v>125</v>
      </c>
    </row>
    <row r="106" spans="18:20" x14ac:dyDescent="0.3">
      <c r="R106" t="s">
        <v>267</v>
      </c>
      <c r="S106" t="s">
        <v>268</v>
      </c>
      <c r="T106" t="s">
        <v>111</v>
      </c>
    </row>
    <row r="107" spans="18:20" x14ac:dyDescent="0.3">
      <c r="R107" t="s">
        <v>269</v>
      </c>
      <c r="S107" t="s">
        <v>268</v>
      </c>
      <c r="T107" t="s">
        <v>113</v>
      </c>
    </row>
    <row r="108" spans="18:20" x14ac:dyDescent="0.3">
      <c r="R108" t="s">
        <v>270</v>
      </c>
      <c r="S108" t="s">
        <v>268</v>
      </c>
      <c r="T108" t="s">
        <v>115</v>
      </c>
    </row>
    <row r="109" spans="18:20" x14ac:dyDescent="0.3">
      <c r="R109" t="s">
        <v>271</v>
      </c>
      <c r="S109" t="s">
        <v>268</v>
      </c>
      <c r="T109" t="s">
        <v>117</v>
      </c>
    </row>
    <row r="110" spans="18:20" x14ac:dyDescent="0.3">
      <c r="R110" t="s">
        <v>272</v>
      </c>
      <c r="S110" t="s">
        <v>268</v>
      </c>
      <c r="T110" t="s">
        <v>119</v>
      </c>
    </row>
    <row r="111" spans="18:20" x14ac:dyDescent="0.3">
      <c r="R111" t="s">
        <v>273</v>
      </c>
      <c r="S111" t="s">
        <v>268</v>
      </c>
      <c r="T111" t="s">
        <v>121</v>
      </c>
    </row>
    <row r="112" spans="18:20" x14ac:dyDescent="0.3">
      <c r="R112" t="s">
        <v>274</v>
      </c>
      <c r="S112" t="s">
        <v>268</v>
      </c>
      <c r="T112" t="s">
        <v>123</v>
      </c>
    </row>
    <row r="113" spans="18:20" x14ac:dyDescent="0.3">
      <c r="R113" t="s">
        <v>275</v>
      </c>
      <c r="S113" t="s">
        <v>268</v>
      </c>
      <c r="T113" t="s">
        <v>125</v>
      </c>
    </row>
    <row r="114" spans="18:20" x14ac:dyDescent="0.3">
      <c r="R114" t="s">
        <v>276</v>
      </c>
      <c r="S114" t="s">
        <v>268</v>
      </c>
      <c r="T114" t="s">
        <v>127</v>
      </c>
    </row>
    <row r="115" spans="18:20" x14ac:dyDescent="0.3">
      <c r="R115" t="s">
        <v>277</v>
      </c>
      <c r="S115" t="s">
        <v>278</v>
      </c>
      <c r="T115" t="s">
        <v>123</v>
      </c>
    </row>
    <row r="116" spans="18:20" x14ac:dyDescent="0.3">
      <c r="R116" t="s">
        <v>279</v>
      </c>
      <c r="S116" t="s">
        <v>280</v>
      </c>
      <c r="T116" t="s">
        <v>72</v>
      </c>
    </row>
    <row r="117" spans="18:20" x14ac:dyDescent="0.3">
      <c r="R117" t="s">
        <v>281</v>
      </c>
      <c r="S117" t="s">
        <v>282</v>
      </c>
      <c r="T117" t="s">
        <v>72</v>
      </c>
    </row>
    <row r="118" spans="18:20" x14ac:dyDescent="0.3">
      <c r="R118" t="s">
        <v>283</v>
      </c>
      <c r="S118" t="s">
        <v>284</v>
      </c>
      <c r="T118" t="s">
        <v>72</v>
      </c>
    </row>
    <row r="119" spans="18:20" x14ac:dyDescent="0.3">
      <c r="R119" t="s">
        <v>285</v>
      </c>
      <c r="S119" t="s">
        <v>286</v>
      </c>
      <c r="T119" t="s">
        <v>72</v>
      </c>
    </row>
    <row r="120" spans="18:20" x14ac:dyDescent="0.3">
      <c r="R120" t="s">
        <v>287</v>
      </c>
      <c r="S120" t="s">
        <v>288</v>
      </c>
      <c r="T120" t="s">
        <v>72</v>
      </c>
    </row>
    <row r="121" spans="18:20" x14ac:dyDescent="0.3">
      <c r="R121" t="s">
        <v>289</v>
      </c>
      <c r="S121" t="s">
        <v>290</v>
      </c>
      <c r="T121" t="s">
        <v>72</v>
      </c>
    </row>
    <row r="122" spans="18:20" x14ac:dyDescent="0.3">
      <c r="R122" t="s">
        <v>291</v>
      </c>
      <c r="S122" t="s">
        <v>292</v>
      </c>
      <c r="T122" t="s">
        <v>72</v>
      </c>
    </row>
    <row r="123" spans="18:20" x14ac:dyDescent="0.3">
      <c r="R123" t="s">
        <v>293</v>
      </c>
      <c r="S123" t="s">
        <v>294</v>
      </c>
      <c r="T123" t="s">
        <v>72</v>
      </c>
    </row>
    <row r="124" spans="18:20" x14ac:dyDescent="0.3">
      <c r="R124" t="s">
        <v>295</v>
      </c>
      <c r="S124" t="s">
        <v>296</v>
      </c>
      <c r="T124" t="s">
        <v>72</v>
      </c>
    </row>
    <row r="125" spans="18:20" x14ac:dyDescent="0.3">
      <c r="R125" t="s">
        <v>297</v>
      </c>
      <c r="S125" t="s">
        <v>298</v>
      </c>
      <c r="T125" t="s">
        <v>72</v>
      </c>
    </row>
    <row r="126" spans="18:20" x14ac:dyDescent="0.3">
      <c r="R126" t="s">
        <v>299</v>
      </c>
      <c r="S126" t="s">
        <v>300</v>
      </c>
      <c r="T126" t="s">
        <v>72</v>
      </c>
    </row>
    <row r="127" spans="18:20" x14ac:dyDescent="0.3">
      <c r="R127" t="s">
        <v>301</v>
      </c>
      <c r="S127" t="s">
        <v>302</v>
      </c>
      <c r="T127" t="s">
        <v>72</v>
      </c>
    </row>
    <row r="128" spans="18:20" x14ac:dyDescent="0.3">
      <c r="R128" t="s">
        <v>303</v>
      </c>
      <c r="S128" t="s">
        <v>304</v>
      </c>
      <c r="T128" t="s">
        <v>72</v>
      </c>
    </row>
    <row r="129" spans="18:20" x14ac:dyDescent="0.3">
      <c r="R129" t="s">
        <v>305</v>
      </c>
      <c r="S129" t="s">
        <v>306</v>
      </c>
      <c r="T129" t="s">
        <v>72</v>
      </c>
    </row>
    <row r="130" spans="18:20" x14ac:dyDescent="0.3">
      <c r="R130" t="s">
        <v>307</v>
      </c>
      <c r="S130" t="s">
        <v>308</v>
      </c>
      <c r="T130" t="s">
        <v>72</v>
      </c>
    </row>
    <row r="131" spans="18:20" x14ac:dyDescent="0.3">
      <c r="R131" t="s">
        <v>309</v>
      </c>
      <c r="S131" t="s">
        <v>310</v>
      </c>
      <c r="T131" t="s">
        <v>72</v>
      </c>
    </row>
    <row r="132" spans="18:20" x14ac:dyDescent="0.3">
      <c r="R132" t="s">
        <v>311</v>
      </c>
      <c r="S132" t="s">
        <v>312</v>
      </c>
      <c r="T132" t="s">
        <v>72</v>
      </c>
    </row>
    <row r="133" spans="18:20" x14ac:dyDescent="0.3">
      <c r="R133" t="s">
        <v>313</v>
      </c>
      <c r="S133" t="s">
        <v>314</v>
      </c>
      <c r="T133" t="s">
        <v>113</v>
      </c>
    </row>
    <row r="134" spans="18:20" x14ac:dyDescent="0.3">
      <c r="R134" t="s">
        <v>315</v>
      </c>
      <c r="S134" t="s">
        <v>314</v>
      </c>
      <c r="T134" t="s">
        <v>115</v>
      </c>
    </row>
    <row r="135" spans="18:20" x14ac:dyDescent="0.3">
      <c r="R135" t="s">
        <v>316</v>
      </c>
      <c r="S135" t="s">
        <v>314</v>
      </c>
      <c r="T135" t="s">
        <v>117</v>
      </c>
    </row>
    <row r="136" spans="18:20" x14ac:dyDescent="0.3">
      <c r="R136" t="s">
        <v>317</v>
      </c>
      <c r="S136" t="s">
        <v>314</v>
      </c>
      <c r="T136" t="s">
        <v>125</v>
      </c>
    </row>
    <row r="137" spans="18:20" x14ac:dyDescent="0.3">
      <c r="R137" t="s">
        <v>318</v>
      </c>
      <c r="S137" t="s">
        <v>319</v>
      </c>
      <c r="T137" t="s">
        <v>72</v>
      </c>
    </row>
    <row r="138" spans="18:20" x14ac:dyDescent="0.3">
      <c r="R138" t="s">
        <v>320</v>
      </c>
      <c r="S138" t="s">
        <v>321</v>
      </c>
      <c r="T138" t="s">
        <v>72</v>
      </c>
    </row>
    <row r="139" spans="18:20" x14ac:dyDescent="0.3">
      <c r="R139" t="s">
        <v>322</v>
      </c>
      <c r="S139" t="s">
        <v>323</v>
      </c>
      <c r="T139" t="s">
        <v>72</v>
      </c>
    </row>
    <row r="140" spans="18:20" x14ac:dyDescent="0.3">
      <c r="R140" t="s">
        <v>324</v>
      </c>
      <c r="S140" t="s">
        <v>325</v>
      </c>
      <c r="T140" t="s">
        <v>111</v>
      </c>
    </row>
    <row r="141" spans="18:20" x14ac:dyDescent="0.3">
      <c r="R141" t="s">
        <v>326</v>
      </c>
      <c r="S141" t="s">
        <v>325</v>
      </c>
      <c r="T141" t="s">
        <v>113</v>
      </c>
    </row>
    <row r="142" spans="18:20" x14ac:dyDescent="0.3">
      <c r="R142" t="s">
        <v>327</v>
      </c>
      <c r="S142" t="s">
        <v>325</v>
      </c>
      <c r="T142" t="s">
        <v>115</v>
      </c>
    </row>
    <row r="143" spans="18:20" x14ac:dyDescent="0.3">
      <c r="R143" t="s">
        <v>328</v>
      </c>
      <c r="S143" t="s">
        <v>325</v>
      </c>
      <c r="T143" t="s">
        <v>117</v>
      </c>
    </row>
    <row r="144" spans="18:20" x14ac:dyDescent="0.3">
      <c r="R144" t="s">
        <v>329</v>
      </c>
      <c r="S144" t="s">
        <v>325</v>
      </c>
      <c r="T144" t="s">
        <v>119</v>
      </c>
    </row>
    <row r="145" spans="18:20" x14ac:dyDescent="0.3">
      <c r="R145" t="s">
        <v>330</v>
      </c>
      <c r="S145" t="s">
        <v>325</v>
      </c>
      <c r="T145" t="s">
        <v>121</v>
      </c>
    </row>
    <row r="146" spans="18:20" x14ac:dyDescent="0.3">
      <c r="R146" t="s">
        <v>331</v>
      </c>
      <c r="S146" t="s">
        <v>325</v>
      </c>
      <c r="T146" t="s">
        <v>123</v>
      </c>
    </row>
    <row r="147" spans="18:20" x14ac:dyDescent="0.3">
      <c r="R147" t="s">
        <v>332</v>
      </c>
      <c r="S147" t="s">
        <v>325</v>
      </c>
      <c r="T147" t="s">
        <v>125</v>
      </c>
    </row>
    <row r="148" spans="18:20" x14ac:dyDescent="0.3">
      <c r="R148" t="s">
        <v>333</v>
      </c>
      <c r="S148" t="s">
        <v>325</v>
      </c>
      <c r="T148" t="s">
        <v>127</v>
      </c>
    </row>
    <row r="149" spans="18:20" x14ac:dyDescent="0.3">
      <c r="R149" t="s">
        <v>334</v>
      </c>
      <c r="S149" t="s">
        <v>335</v>
      </c>
      <c r="T149" t="s">
        <v>72</v>
      </c>
    </row>
    <row r="150" spans="18:20" x14ac:dyDescent="0.3">
      <c r="R150" t="s">
        <v>336</v>
      </c>
      <c r="S150" t="s">
        <v>337</v>
      </c>
      <c r="T150" t="s">
        <v>72</v>
      </c>
    </row>
    <row r="151" spans="18:20" x14ac:dyDescent="0.3">
      <c r="R151" t="s">
        <v>338</v>
      </c>
      <c r="S151" t="s">
        <v>339</v>
      </c>
      <c r="T151" t="s">
        <v>72</v>
      </c>
    </row>
    <row r="152" spans="18:20" x14ac:dyDescent="0.3">
      <c r="R152" t="s">
        <v>340</v>
      </c>
      <c r="S152" t="s">
        <v>341</v>
      </c>
      <c r="T152" t="s">
        <v>72</v>
      </c>
    </row>
    <row r="153" spans="18:20" x14ac:dyDescent="0.3">
      <c r="R153" t="s">
        <v>342</v>
      </c>
      <c r="S153" t="s">
        <v>343</v>
      </c>
      <c r="T153" t="s">
        <v>72</v>
      </c>
    </row>
    <row r="154" spans="18:20" x14ac:dyDescent="0.3">
      <c r="R154" t="s">
        <v>344</v>
      </c>
      <c r="S154" t="s">
        <v>345</v>
      </c>
      <c r="T154" t="s">
        <v>72</v>
      </c>
    </row>
    <row r="155" spans="18:20" x14ac:dyDescent="0.3">
      <c r="R155" t="s">
        <v>346</v>
      </c>
      <c r="S155" t="s">
        <v>347</v>
      </c>
      <c r="T155" t="s">
        <v>72</v>
      </c>
    </row>
    <row r="156" spans="18:20" x14ac:dyDescent="0.3">
      <c r="R156" t="s">
        <v>348</v>
      </c>
      <c r="S156" t="s">
        <v>349</v>
      </c>
      <c r="T156" t="s">
        <v>72</v>
      </c>
    </row>
    <row r="157" spans="18:20" x14ac:dyDescent="0.3">
      <c r="R157" t="s">
        <v>350</v>
      </c>
      <c r="S157" t="s">
        <v>351</v>
      </c>
      <c r="T157" t="s">
        <v>72</v>
      </c>
    </row>
    <row r="158" spans="18:20" x14ac:dyDescent="0.3">
      <c r="R158" t="s">
        <v>352</v>
      </c>
      <c r="S158" t="s">
        <v>353</v>
      </c>
      <c r="T158" t="s">
        <v>72</v>
      </c>
    </row>
    <row r="159" spans="18:20" x14ac:dyDescent="0.3">
      <c r="R159" t="s">
        <v>354</v>
      </c>
      <c r="S159" t="s">
        <v>353</v>
      </c>
      <c r="T159" t="s">
        <v>72</v>
      </c>
    </row>
    <row r="160" spans="18:20" x14ac:dyDescent="0.3">
      <c r="R160" t="s">
        <v>355</v>
      </c>
      <c r="S160" t="s">
        <v>353</v>
      </c>
      <c r="T160" t="s">
        <v>72</v>
      </c>
    </row>
    <row r="161" spans="18:20" x14ac:dyDescent="0.3">
      <c r="R161" t="s">
        <v>356</v>
      </c>
      <c r="S161" t="s">
        <v>353</v>
      </c>
      <c r="T161" t="s">
        <v>72</v>
      </c>
    </row>
    <row r="162" spans="18:20" x14ac:dyDescent="0.3">
      <c r="R162" t="s">
        <v>357</v>
      </c>
      <c r="S162" t="s">
        <v>358</v>
      </c>
      <c r="T162" t="s">
        <v>72</v>
      </c>
    </row>
    <row r="163" spans="18:20" x14ac:dyDescent="0.3">
      <c r="R163" t="s">
        <v>359</v>
      </c>
      <c r="S163" t="s">
        <v>360</v>
      </c>
      <c r="T163" t="s">
        <v>72</v>
      </c>
    </row>
    <row r="164" spans="18:20" x14ac:dyDescent="0.3">
      <c r="R164" t="s">
        <v>361</v>
      </c>
      <c r="S164" t="s">
        <v>362</v>
      </c>
      <c r="T164" t="s">
        <v>72</v>
      </c>
    </row>
    <row r="165" spans="18:20" x14ac:dyDescent="0.3">
      <c r="R165" t="s">
        <v>363</v>
      </c>
      <c r="S165" t="s">
        <v>364</v>
      </c>
      <c r="T165" t="s">
        <v>72</v>
      </c>
    </row>
    <row r="166" spans="18:20" x14ac:dyDescent="0.3">
      <c r="R166" t="s">
        <v>365</v>
      </c>
      <c r="S166" t="s">
        <v>366</v>
      </c>
      <c r="T166" t="s">
        <v>72</v>
      </c>
    </row>
    <row r="167" spans="18:20" x14ac:dyDescent="0.3">
      <c r="R167" t="s">
        <v>367</v>
      </c>
      <c r="S167" t="s">
        <v>368</v>
      </c>
      <c r="T167" t="s">
        <v>72</v>
      </c>
    </row>
    <row r="168" spans="18:20" x14ac:dyDescent="0.3">
      <c r="R168" t="s">
        <v>369</v>
      </c>
      <c r="S168" t="s">
        <v>370</v>
      </c>
      <c r="T168" t="s">
        <v>72</v>
      </c>
    </row>
    <row r="169" spans="18:20" x14ac:dyDescent="0.3">
      <c r="R169" t="s">
        <v>371</v>
      </c>
      <c r="S169" t="s">
        <v>372</v>
      </c>
      <c r="T169" t="s">
        <v>72</v>
      </c>
    </row>
    <row r="170" spans="18:20" x14ac:dyDescent="0.3">
      <c r="R170" t="s">
        <v>373</v>
      </c>
      <c r="S170" t="s">
        <v>374</v>
      </c>
      <c r="T170" t="s">
        <v>72</v>
      </c>
    </row>
    <row r="171" spans="18:20" x14ac:dyDescent="0.3">
      <c r="R171" t="s">
        <v>375</v>
      </c>
      <c r="S171" t="s">
        <v>376</v>
      </c>
      <c r="T171" t="s">
        <v>72</v>
      </c>
    </row>
  </sheetData>
  <sortState ref="G2:G9">
    <sortCondition ref="G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showGridLines="0" showRowColHeaders="0" zoomScale="145" zoomScaleNormal="145" workbookViewId="0">
      <selection activeCell="J22" sqref="J22"/>
    </sheetView>
  </sheetViews>
  <sheetFormatPr defaultRowHeight="14.4" x14ac:dyDescent="0.3"/>
  <sheetData/>
  <sheetProtection algorithmName="SHA-512" hashValue="ZdtbLZI+LtzN3VL+2nSIErVitP9LFAU87CNBYSxcd0Ecn+BBI9xuos/QD++2qgVjYkoFVZ3PVvr8EybtO6JEpg==" saltValue="W1JTa7l4+gycwwQAtEy2WQ==" spinCount="100000"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showGridLines="0" showRowColHeaders="0" zoomScale="115" zoomScaleNormal="115" workbookViewId="0">
      <selection activeCell="L24" sqref="L24"/>
    </sheetView>
  </sheetViews>
  <sheetFormatPr defaultRowHeight="14.4" x14ac:dyDescent="0.3"/>
  <sheetData/>
  <sheetProtection algorithmName="SHA-512" hashValue="Tx0tkXoR5cNsVASII2Uw/rbl6RWSSmMUpysvxN/XH94qnKGj/nsyynh0gpWsOPrdkjyGFAbZYRbdYE9QGXI8KQ==" saltValue="YUL6Eu6b2j7Jj3DrTmoQBQ=="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14"/>
  <sheetViews>
    <sheetView zoomScale="115" zoomScaleNormal="115" workbookViewId="0"/>
  </sheetViews>
  <sheetFormatPr defaultRowHeight="14.4" x14ac:dyDescent="0.3"/>
  <cols>
    <col min="1" max="1" width="15.44140625" bestFit="1" customWidth="1"/>
    <col min="2" max="2" width="70.6640625" customWidth="1"/>
    <col min="3" max="3" width="14.88671875" customWidth="1"/>
    <col min="4" max="4" width="14.5546875" customWidth="1"/>
    <col min="5" max="5" width="11.33203125" bestFit="1" customWidth="1"/>
  </cols>
  <sheetData>
    <row r="1" spans="1:5" x14ac:dyDescent="0.3">
      <c r="A1" t="s">
        <v>413</v>
      </c>
      <c r="B1" t="s">
        <v>416</v>
      </c>
      <c r="C1" t="s">
        <v>417</v>
      </c>
      <c r="D1" t="s">
        <v>421</v>
      </c>
      <c r="E1" t="s">
        <v>420</v>
      </c>
    </row>
    <row r="2" spans="1:5" x14ac:dyDescent="0.3">
      <c r="A2" s="121">
        <v>1</v>
      </c>
      <c r="B2" t="s">
        <v>414</v>
      </c>
      <c r="C2" t="s">
        <v>418</v>
      </c>
      <c r="D2" t="s">
        <v>422</v>
      </c>
      <c r="E2" s="123">
        <v>44866</v>
      </c>
    </row>
    <row r="3" spans="1:5" ht="57.6" x14ac:dyDescent="0.3">
      <c r="A3">
        <v>1.1000000000000001</v>
      </c>
      <c r="B3" s="122" t="s">
        <v>415</v>
      </c>
      <c r="C3" t="s">
        <v>419</v>
      </c>
      <c r="D3" t="s">
        <v>418</v>
      </c>
      <c r="E3" s="123">
        <v>44946</v>
      </c>
    </row>
    <row r="4" spans="1:5" ht="86.4" x14ac:dyDescent="0.3">
      <c r="A4">
        <v>1.2</v>
      </c>
      <c r="B4" s="122" t="s">
        <v>423</v>
      </c>
      <c r="C4" t="s">
        <v>419</v>
      </c>
      <c r="D4" t="s">
        <v>418</v>
      </c>
      <c r="E4" s="123">
        <v>44950</v>
      </c>
    </row>
    <row r="5" spans="1:5" ht="28.8" x14ac:dyDescent="0.3">
      <c r="A5">
        <v>1.3</v>
      </c>
      <c r="B5" s="122" t="s">
        <v>424</v>
      </c>
      <c r="C5" t="s">
        <v>419</v>
      </c>
      <c r="D5" t="s">
        <v>419</v>
      </c>
      <c r="E5" s="123">
        <v>45187</v>
      </c>
    </row>
    <row r="6" spans="1:5" ht="28.8" x14ac:dyDescent="0.3">
      <c r="A6">
        <v>1.4</v>
      </c>
      <c r="B6" s="122" t="s">
        <v>425</v>
      </c>
      <c r="C6" t="s">
        <v>419</v>
      </c>
      <c r="D6" t="s">
        <v>419</v>
      </c>
      <c r="E6" s="123">
        <v>45273</v>
      </c>
    </row>
    <row r="7" spans="1:5" x14ac:dyDescent="0.3">
      <c r="A7">
        <v>1.5</v>
      </c>
    </row>
    <row r="8" spans="1:5" x14ac:dyDescent="0.3">
      <c r="A8">
        <v>1.6</v>
      </c>
      <c r="B8" s="122" t="s">
        <v>426</v>
      </c>
      <c r="C8" t="s">
        <v>418</v>
      </c>
      <c r="D8" t="s">
        <v>418</v>
      </c>
      <c r="E8" s="123">
        <v>45391</v>
      </c>
    </row>
    <row r="9" spans="1:5" x14ac:dyDescent="0.3">
      <c r="A9">
        <v>1.7</v>
      </c>
      <c r="B9" s="20" t="s">
        <v>441</v>
      </c>
      <c r="C9" t="s">
        <v>418</v>
      </c>
      <c r="D9" s="20" t="s">
        <v>462</v>
      </c>
      <c r="E9" s="123">
        <v>45484</v>
      </c>
    </row>
    <row r="10" spans="1:5" ht="28.8" x14ac:dyDescent="0.3">
      <c r="B10" s="159" t="s">
        <v>442</v>
      </c>
    </row>
    <row r="11" spans="1:5" x14ac:dyDescent="0.3">
      <c r="B11" s="159" t="s">
        <v>443</v>
      </c>
    </row>
    <row r="12" spans="1:5" ht="28.8" x14ac:dyDescent="0.3">
      <c r="B12" s="159" t="s">
        <v>444</v>
      </c>
    </row>
    <row r="13" spans="1:5" x14ac:dyDescent="0.3">
      <c r="B13" s="159" t="s">
        <v>451</v>
      </c>
    </row>
    <row r="14" spans="1:5" x14ac:dyDescent="0.3">
      <c r="B14" s="159" t="s">
        <v>452</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18</vt:i4>
      </vt:variant>
    </vt:vector>
  </HeadingPairs>
  <TitlesOfParts>
    <vt:vector size="25" baseType="lpstr">
      <vt:lpstr>Reimbursement_LegalFee_Form</vt:lpstr>
      <vt:lpstr>FA_Only_InvoicePrep</vt:lpstr>
      <vt:lpstr>ExportToAccess</vt:lpstr>
      <vt:lpstr>FA_Only_Key</vt:lpstr>
      <vt:lpstr>Category_I_Schedule</vt:lpstr>
      <vt:lpstr>Category_II_Schedule</vt:lpstr>
      <vt:lpstr>Version_Control</vt:lpstr>
      <vt:lpstr>CheckListNumNo</vt:lpstr>
      <vt:lpstr>Entity</vt:lpstr>
      <vt:lpstr>ErrorNum</vt:lpstr>
      <vt:lpstr>GL_Account</vt:lpstr>
      <vt:lpstr>Key_Prov</vt:lpstr>
      <vt:lpstr>List_Cat_I</vt:lpstr>
      <vt:lpstr>List_Cat_II</vt:lpstr>
      <vt:lpstr>List_ClaimCat</vt:lpstr>
      <vt:lpstr>List_ClaimCat_ONAccBen</vt:lpstr>
      <vt:lpstr>List_CoNum_CoOp</vt:lpstr>
      <vt:lpstr>List_CoNum_Nordic</vt:lpstr>
      <vt:lpstr>List_CoNum_Novex</vt:lpstr>
      <vt:lpstr>List_CoNum_RSA</vt:lpstr>
      <vt:lpstr>List_CoNum_Unifund</vt:lpstr>
      <vt:lpstr>List_CovBI</vt:lpstr>
      <vt:lpstr>List_CovBIAB</vt:lpstr>
      <vt:lpstr>List_SC</vt:lpstr>
      <vt:lpstr>MissingEntryNum</vt:lpstr>
    </vt:vector>
  </TitlesOfParts>
  <Company>Insurance Bureau of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 Eileen</dc:creator>
  <cp:lastModifiedBy>Theodore, Diana</cp:lastModifiedBy>
  <cp:lastPrinted>2024-08-22T21:01:14Z</cp:lastPrinted>
  <dcterms:created xsi:type="dcterms:W3CDTF">2022-04-25T20:23:42Z</dcterms:created>
  <dcterms:modified xsi:type="dcterms:W3CDTF">2024-08-23T14:11:14Z</dcterms:modified>
</cp:coreProperties>
</file>