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ctuarial dept\mthly calcs &amp; projections\RSP\02 monthly files\2022\12 (dec)\data for members (Draft)\"/>
    </mc:Choice>
  </mc:AlternateContent>
  <bookViews>
    <workbookView xWindow="0" yWindow="0" windowWidth="28800" windowHeight="11100"/>
  </bookViews>
  <sheets>
    <sheet name="Monthly LRC - 202303 PROJ" sheetId="1" r:id="rId1"/>
  </sheets>
  <externalReferences>
    <externalReference r:id="rId2"/>
  </externalReferences>
  <definedNames>
    <definedName name="__a1" hidden="1">{#N/A,#N/A,FALSE,"Pharm";#N/A,#N/A,FALSE,"WWCM"}</definedName>
    <definedName name="__A11" hidden="1">{#N/A,#N/A,FALSE,"Umsatz 99";#N/A,#N/A,FALSE,"ER 99 "}</definedName>
    <definedName name="__aaa1" hidden="1">{#N/A,#N/A,FALSE,"REPORT"}</definedName>
    <definedName name="__aas1" hidden="1">{#N/A,#N/A,FALSE,"REPORT"}</definedName>
    <definedName name="__ACS2000" hidden="1">{#N/A,#N/A,FALSE,"REPORT"}</definedName>
    <definedName name="__b111" hidden="1">{#N/A,#N/A,FALSE,"Pharm";#N/A,#N/A,FALSE,"WWCM"}</definedName>
    <definedName name="__c" hidden="1">{"Fiesta Facer Page",#N/A,FALSE,"Q_C_S";"Fiesta Main Page",#N/A,FALSE,"V_L";"Fiesta 95BP Struct",#N/A,FALSE,"StructBP";"Fiesta Post 95BP Struct",#N/A,FALSE,"AdjStructBP"}</definedName>
    <definedName name="__FDS_HYPERLINK_TOGGLE_STATE__" hidden="1">"ON"</definedName>
    <definedName name="__FDS_USED_FOR_REUSING_RANGE_IDS_RECYCLE" hidden="1">{152,168,338,189,173,195,158,390,7,11,232,378,159,175,261,183,177,129,8,155,265,394,57}</definedName>
    <definedName name="__new1" hidden="1">{#N/A,#N/A,FALSE,"Pharm";#N/A,#N/A,FALSE,"WWCM"}</definedName>
    <definedName name="__r" hidden="1">{#N/A,#N/A,FALSE,"Pharm";#N/A,#N/A,FALSE,"WWCM"}</definedName>
    <definedName name="__tm1" hidden="1">{#N/A,#N/A,FALSE,"Pharm";#N/A,#N/A,FALSE,"WWCM"}</definedName>
    <definedName name="__X2" hidden="1">{#N/A,#N/A,FALSE,"Other";#N/A,#N/A,FALSE,"Ace";#N/A,#N/A,FALSE,"Derm"}</definedName>
    <definedName name="_112__FDSAUDITLINK__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20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60__FDSAUDITLINK__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206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353__FDSAUDITLINK__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71__FDSAUDITLINK__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42wrn.²Ä1­Ó¤ë1_Ü20¤H." hidden="1">{#N/A,#N/A,FALSE,"²Ä1­Ó¤ë"}</definedName>
    <definedName name="_68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a1" hidden="1">{#N/A,#N/A,FALSE,"Pharm";#N/A,#N/A,FALSE,"WWCM"}</definedName>
    <definedName name="_A11" hidden="1">{#N/A,#N/A,FALSE,"Umsatz 99";#N/A,#N/A,FALSE,"ER 99 "}</definedName>
    <definedName name="_aaa1" hidden="1">{#N/A,#N/A,FALSE,"REPORT"}</definedName>
    <definedName name="_aas1" hidden="1">{#N/A,#N/A,FALSE,"REPORT"}</definedName>
    <definedName name="_ACS2000" hidden="1">{#N/A,#N/A,FALSE,"REPORT"}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2</definedName>
    <definedName name="_AtRisk_SimSetting_ReportOptionReportSelection" hidden="1">2048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2048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111" hidden="1">{#N/A,#N/A,FALSE,"Pharm";#N/A,#N/A,FALSE,"WWCM"}</definedName>
    <definedName name="_c" hidden="1">{"Fiesta Facer Page",#N/A,FALSE,"Q_C_S";"Fiesta Main Page",#N/A,FALSE,"V_L";"Fiesta 95BP Struct",#N/A,FALSE,"StructBP";"Fiesta Post 95BP Struct",#N/A,FALSE,"AdjStructBP"}</definedName>
    <definedName name="_xlnm._FilterDatabase" localSheetId="0" hidden="1">'Monthly LRC - 202303 PROJ'!$A$1:$BL$434</definedName>
    <definedName name="_Key1" hidden="1">#REF!</definedName>
    <definedName name="_new1" hidden="1">{#N/A,#N/A,FALSE,"Pharm";#N/A,#N/A,FALSE,"WWCM"}</definedName>
    <definedName name="_Order1" hidden="1">255</definedName>
    <definedName name="_Order2" hidden="1">0</definedName>
    <definedName name="_r" hidden="1">{#N/A,#N/A,FALSE,"Pharm";#N/A,#N/A,FALSE,"WWCM"}</definedName>
    <definedName name="_Regression_Int" hidden="1">1</definedName>
    <definedName name="_Sort" hidden="1">#REF!</definedName>
    <definedName name="_tm1" hidden="1">{#N/A,#N/A,FALSE,"Pharm";#N/A,#N/A,FALSE,"WWCM"}</definedName>
    <definedName name="_X2" hidden="1">{#N/A,#N/A,FALSE,"Other";#N/A,#N/A,FALSE,"Ace";#N/A,#N/A,FALSE,"Derm"}</definedName>
    <definedName name="aaa" hidden="1">{#N/A,#N/A,FALSE,"Pharm";#N/A,#N/A,FALSE,"WWCM"}</definedName>
    <definedName name="aaaa" hidden="1">{#N/A,#N/A,FALSE,"REPORT"}</definedName>
    <definedName name="aaaaa" hidden="1">{#N/A,#N/A,FALSE,"REPORT"}</definedName>
    <definedName name="aaaaaa" hidden="1">{#N/A,#N/A,FALSE,"REPORT"}</definedName>
    <definedName name="aaaaaaa" hidden="1">{#N/A,#N/A,FALSE,"REPORT"}</definedName>
    <definedName name="aaaaaaaaaaa" hidden="1">{#N/A,#N/A,FALSE,"REPORT"}</definedName>
    <definedName name="aaaaaaaaaaaaaaa" hidden="1">{#N/A,#N/A,FALSE,"Pharm";#N/A,#N/A,FALSE,"WWCM"}</definedName>
    <definedName name="aaasb" hidden="1">{#N/A,#N/A,FALSE,"Pharm";#N/A,#N/A,FALSE,"WWCM"}</definedName>
    <definedName name="aab" hidden="1">{#N/A,#N/A,FALSE,"Pharm";#N/A,#N/A,FALSE,"WWCM"}</definedName>
    <definedName name="aaddd" hidden="1">{#N/A,#N/A,FALSE,"REPORT"}</definedName>
    <definedName name="aas" hidden="1">{#N/A,#N/A,FALSE,"1";#N/A,#N/A,FALSE,"2";#N/A,#N/A,FALSE,"16 - 17";#N/A,#N/A,FALSE,"18 - 19";#N/A,#N/A,FALSE,"26";#N/A,#N/A,FALSE,"27";#N/A,#N/A,FALSE,"28"}</definedName>
    <definedName name="abc" hidden="1">{#N/A,#N/A,FALSE,"REPORT"}</definedName>
    <definedName name="AccBen__indivis__for_pivot__04_FARM_Valuation_Results_database_Report">#REF!</definedName>
    <definedName name="AccBen__indivis__for_pivot__04_FARM_Valuation_Results_database_Report_Data">#REF!</definedName>
    <definedName name="AccBen_for_pivot__04_FARM_Valuation_Results_database_Report">#REF!</definedName>
    <definedName name="AccBen_for_pivot__04_FARM_Valuation_Results_database_Report_Data">#REF!</definedName>
    <definedName name="adfgasdysty" hidden="1">{#N/A,#N/A,FALSE,"REPORT"}</definedName>
    <definedName name="adfsfjfjky" hidden="1">{#N/A,#N/A,FALSE,"REPORT"}</definedName>
    <definedName name="AFDADSFDAS" hidden="1">{#N/A,#N/A,FALSE,"REPORT"}</definedName>
    <definedName name="africa" hidden="1">{#N/A,#N/A,FALSE,"CNS";#N/A,#N/A,FALSE,"Serz";#N/A,#N/A,FALSE,"Ace"}</definedName>
    <definedName name="agafdhsdh" hidden="1">{#N/A,#N/A,FALSE,"REPORT"}</definedName>
    <definedName name="agsgaghgfj" hidden="1">{#N/A,#N/A,FALSE,"Pharm";#N/A,#N/A,FALSE,"WWCM"}</definedName>
    <definedName name="alex" hidden="1">{#N/A,#N/A,FALSE,"REPORT"}</definedName>
    <definedName name="alexan" hidden="1">{#N/A,#N/A,FALSE,"REPORT"}</definedName>
    <definedName name="andy" hidden="1">{#N/A,#N/A,FALSE,"REPORT"}</definedName>
    <definedName name="anscount" hidden="1">1</definedName>
    <definedName name="AS" hidden="1">{#N/A,#N/A,FALSE,"Pharm";#N/A,#N/A,FALSE,"WWCM"}</definedName>
    <definedName name="AS2DocOpenMode" hidden="1">"AS2DocumentEdit"</definedName>
    <definedName name="AS2NamedRange" hidden="1">7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s" hidden="1">{#N/A,#N/A,FALSE,"Pharm";#N/A,#N/A,FALSE,"WWCM"}</definedName>
    <definedName name="asdfg" hidden="1">{#N/A,#N/A,FALSE,"Pharm";#N/A,#N/A,FALSE,"WWCM"}</definedName>
    <definedName name="asdgahdfhth" hidden="1">{#N/A,#N/A,FALSE,"REPORT"}</definedName>
    <definedName name="asdgayery" hidden="1">{#N/A,#N/A,FALSE,"Pharm";#N/A,#N/A,FALSE,"WWCM"}</definedName>
    <definedName name="asdgfdytyet" hidden="1">{#N/A,#N/A,FALSE,"REPORT"}</definedName>
    <definedName name="asdgtryukuio" hidden="1">{#N/A,#N/A,FALSE,"REPORT"}</definedName>
    <definedName name="asdjgkl" hidden="1">{#N/A,#N/A,FALSE,"Pharm";#N/A,#N/A,FALSE,"WWCM"}</definedName>
    <definedName name="asffghujyki" hidden="1">{#N/A,#N/A,FALSE,"Pharm";#N/A,#N/A,FALSE,"WWCM"}</definedName>
    <definedName name="ASSA" hidden="1">{#N/A,#N/A,FALSE,"1";#N/A,#N/A,FALSE,"2";#N/A,#N/A,FALSE,"16 - 17";#N/A,#N/A,FALSE,"18 - 19";#N/A,#N/A,FALSE,"26";#N/A,#N/A,FALSE,"27";#N/A,#N/A,FALSE,"28"}</definedName>
    <definedName name="AX" hidden="1">{#N/A,#N/A,FALSE,"Pharm";#N/A,#N/A,FALSE,"WWCM"}</definedName>
    <definedName name="ayman" hidden="1">{#N/A,#N/A,FALSE,"1";#N/A,#N/A,FALSE,"2";#N/A,#N/A,FALSE,"16 - 17";#N/A,#N/A,FALSE,"18 - 19";#N/A,#N/A,FALSE,"26";#N/A,#N/A,FALSE,"27";#N/A,#N/A,FALSE,"28"}</definedName>
    <definedName name="ayman1" hidden="1">{#N/A,#N/A,FALSE,"Pharm";#N/A,#N/A,FALSE,"WWCM"}</definedName>
    <definedName name="ayman2" hidden="1">{#N/A,#N/A,FALSE,"Pharm";#N/A,#N/A,FALSE,"WWCM"}</definedName>
    <definedName name="ayman7" hidden="1">{#N/A,#N/A,FALSE,"REPORT"}</definedName>
    <definedName name="ayman8" hidden="1">{#N/A,#N/A,FALSE,"REPORT"}</definedName>
    <definedName name="az" hidden="1">{#N/A,#N/A,FALSE,"Pharm";#N/A,#N/A,FALSE,"WWCM"}</definedName>
    <definedName name="azeazr" hidden="1">{#N/A,#N/A,FALSE,"Sales Graph";#N/A,#N/A,FALSE,"BUC Graph";#N/A,#N/A,FALSE,"P&amp;L - YTD"}</definedName>
    <definedName name="azerety" hidden="1">{#N/A,#N/A,FALSE,"Pharm";#N/A,#N/A,FALSE,"WWCM"}</definedName>
    <definedName name="bbb" hidden="1">{#N/A,#N/A,FALSE,"Pharm";#N/A,#N/A,FALSE,"WWCM"}</definedName>
    <definedName name="bbbb" hidden="1">{#N/A,#N/A,FALSE,"REPORT"}</definedName>
    <definedName name="bbbbb" hidden="1">{#N/A,#N/A,FALSE,"Pharm";#N/A,#N/A,FALSE,"WWCM"}</definedName>
    <definedName name="BBBBBB" hidden="1">{#N/A,#N/A,FALSE,"REPORT"}</definedName>
    <definedName name="BBBBBBBBB" hidden="1">{#N/A,#N/A,FALSE,"REPORT"}</definedName>
    <definedName name="bbbbbbbbbbbbb" hidden="1">{#N/A,#N/A,FALSE,"Pharm";#N/A,#N/A,FALSE,"WWCM"}</definedName>
    <definedName name="BG_Del" hidden="1">15</definedName>
    <definedName name="BG_Ins" hidden="1">4</definedName>
    <definedName name="BG_Mod" hidden="1">6</definedName>
    <definedName name="BI_for_pivot__04_FARM_Valuation_Results_database_Report">#REF!</definedName>
    <definedName name="BI_for_pivot__04_FARM_Valuation_Results_database_Report_Data">#REF!</definedName>
    <definedName name="bnm" hidden="1">{#N/A,#N/A,FALSE,"REPORT"}</definedName>
    <definedName name="Chart" hidden="1">{#N/A,#N/A,FALSE,"Pharm";#N/A,#N/A,FALSE,"WWCM"}</definedName>
    <definedName name="chosie" hidden="1">{#N/A,#N/A,FALSE,"Pharm";#N/A,#N/A,FALSE,"WWCM"}</definedName>
    <definedName name="CIQWBGuid" hidden="1">"36cf9ab9-33eb-46e7-9d14-cbb5ead196ee"</definedName>
    <definedName name="CL_for_pivot__04_FARM_Valuation_Results_database_Report">#REF!</definedName>
    <definedName name="CL_for_pivot__04_FARM_Valuation_Results_database_Report_Data">#REF!</definedName>
    <definedName name="CM_for_pivot__04_FARM_Valuation_Results_database_Report">#REF!</definedName>
    <definedName name="CM_for_pivot__04_FARM_Valuation_Results_database_Report_Data">#REF!</definedName>
    <definedName name="COGstandard" hidden="1">{#N/A,#N/A,FALSE,"Pharm";#N/A,#N/A,FALSE,"WWCM"}</definedName>
    <definedName name="COPY" hidden="1">{#N/A,#N/A,FALSE,"Pharm";#N/A,#N/A,FALSE,"WWCM"}</definedName>
    <definedName name="copy1" hidden="1">{#N/A,#N/A,FALSE,"Pharm";#N/A,#N/A,FALSE,"WWCM"}</definedName>
    <definedName name="COPY2" hidden="1">{#N/A,#N/A,FALSE,"Pharm";#N/A,#N/A,FALSE,"WWCM"}</definedName>
    <definedName name="copy233" hidden="1">{#N/A,#N/A,FALSE,"Pharm";#N/A,#N/A,FALSE,"WWCM"}</definedName>
    <definedName name="copy33" hidden="1">{#N/A,#N/A,FALSE,"Pharm";#N/A,#N/A,FALSE,"WWCM"}</definedName>
    <definedName name="copy38" hidden="1">{#N/A,#N/A,FALSE,"Pharm";#N/A,#N/A,FALSE,"WWCM"}</definedName>
    <definedName name="DAD" hidden="1">{#N/A,#N/A,FALSE,"REPORT"}</definedName>
    <definedName name="DADF" hidden="1">{#N/A,#N/A,FALSE,"REPORT"}</definedName>
    <definedName name="daf" hidden="1">{#N/A,#N/A,FALSE,"1";#N/A,#N/A,FALSE,"2";#N/A,#N/A,FALSE,"16 - 17";#N/A,#N/A,FALSE,"18 - 19";#N/A,#N/A,FALSE,"26";#N/A,#N/A,FALSE,"27";#N/A,#N/A,FALSE,"28"}</definedName>
    <definedName name="dakfkjafgkeaj" hidden="1">{#N/A,#N/A,FALSE,"Pharm";#N/A,#N/A,FALSE,"WWCM"}</definedName>
    <definedName name="dd" hidden="1">{#N/A,#N/A,FALSE,"Pharm";#N/A,#N/A,FALSE,"WWCM"}</definedName>
    <definedName name="ddd" hidden="1">{#N/A,#N/A,FALSE,"Pharm";#N/A,#N/A,FALSE,"WWCM"}</definedName>
    <definedName name="dddaz" hidden="1">{#N/A,#N/A,FALSE,"Pharm";#N/A,#N/A,FALSE,"WWCM"}</definedName>
    <definedName name="dddddd" hidden="1">{#N/A,#N/A,FALSE,"Pharm";#N/A,#N/A,FALSE,"WWCM"}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de" hidden="1">{#N/A,#N/A,FALSE,"Pharm";#N/A,#N/A,FALSE,"WWCM"}</definedName>
    <definedName name="DEDED" hidden="1">{#N/A,#N/A,FALSE,"Card";#N/A,#N/A,FALSE,"Prav";#N/A,#N/A,FALSE,"Irbe";#N/A,#N/A,FALSE,"Plavix";#N/A,#N/A,FALSE,"Capt";#N/A,#N/A,FALSE,"Fosi"}</definedName>
    <definedName name="DEDEDZE" hidden="1">{#N/A,#N/A,FALSE,"Pharm";#N/A,#N/A,FALSE,"WWCM"}</definedName>
    <definedName name="DEDZD" hidden="1">{#N/A,#N/A,FALSE,"Pharm";#N/A,#N/A,FALSE,"WWCM"}</definedName>
    <definedName name="DEE" hidden="1">{#N/A,#N/A,FALSE,"Pharm";#N/A,#N/A,FALSE,"WWCM"}</definedName>
    <definedName name="DEZLFEZKLHF" hidden="1">{#N/A,#N/A,FALSE,"Pharm";#N/A,#N/A,FALSE,"WWCM"}</definedName>
    <definedName name="DFDD" hidden="1">{#N/A,#N/A,FALSE,"REPORT"}</definedName>
    <definedName name="dfr" hidden="1">{#N/A,#N/A,FALSE,"Pharm";#N/A,#N/A,FALSE,"WWCM"}</definedName>
    <definedName name="djksljd" hidden="1">{#N/A,#N/A,FALSE,"Other";#N/A,#N/A,FALSE,"Ace";#N/A,#N/A,FALSE,"Derm"}</definedName>
    <definedName name="dkgahirghigf" hidden="1">{#N/A,#N/A,FALSE,"Pharm";#N/A,#N/A,FALSE,"WWCM"}</definedName>
    <definedName name="dsfsffss" hidden="1">{#N/A,#N/A,FALSE,"Pharm";#N/A,#N/A,FALSE,"WWCM"}</definedName>
    <definedName name="EEE" hidden="1">{#N/A,#N/A,FALSE,"Pharm";#N/A,#N/A,FALSE,"WWCM"}</definedName>
    <definedName name="eeeee" hidden="1">{#N/A,#N/A,FALSE,"Pharm";#N/A,#N/A,FALSE,"WWCM"}</definedName>
    <definedName name="ejkfgkjze" hidden="1">{#N/A,#N/A,FALSE,"Pharm";#N/A,#N/A,FALSE,"WWCM"}</definedName>
    <definedName name="erd" hidden="1">{#N/A,#N/A,FALSE,"Pharm";#N/A,#N/A,FALSE,"WWCM"}</definedName>
    <definedName name="erryeyetyuu" hidden="1">{#N/A,#N/A,FALSE,"Pharm";#N/A,#N/A,FALSE,"WWCM"}</definedName>
    <definedName name="ESSAI" hidden="1">{#N/A,#N/A,FALSE,"Pharm";#N/A,#N/A,FALSE,"WWCM"}</definedName>
    <definedName name="ewwe" hidden="1">{#N/A,#N/A,FALSE,"REPORT"}</definedName>
    <definedName name="FDFD" hidden="1">{#N/A,#N/A,FALSE,"Pharm";#N/A,#N/A,FALSE,"WWCM"}</definedName>
    <definedName name="fds" hidden="1">{#N/A,#N/A,FALSE,"Pharm";#N/A,#N/A,FALSE,"WWCM"}</definedName>
    <definedName name="ff" hidden="1">{#N/A,#N/A,FALSE,"Pharm";#N/A,#N/A,FALSE,"WWCM"}</definedName>
    <definedName name="fff" hidden="1">{#N/A,#N/A,FALSE,"Pharm";#N/A,#N/A,FALSE,"WWCM"}</definedName>
    <definedName name="fffffff" hidden="1">{#N/A,#N/A,FALSE,"Pharm";#N/A,#N/A,FALSE,"WWCM"}</definedName>
    <definedName name="fg" hidden="1">{#N/A,#N/A,FALSE,"REPORT"}</definedName>
    <definedName name="fgkjkh" hidden="1">{#N/A,#N/A,FALSE,"REPORT"}</definedName>
    <definedName name="FJEZK" hidden="1">{#N/A,#N/A,FALSE,"Pharm";#N/A,#N/A,FALSE,"WWCM"}</definedName>
    <definedName name="FRF" hidden="1">{#N/A,#N/A,FALSE,"1";#N/A,#N/A,FALSE,"2";#N/A,#N/A,FALSE,"16 - 17";#N/A,#N/A,FALSE,"18 - 19";#N/A,#N/A,FALSE,"26";#N/A,#N/A,FALSE,"27";#N/A,#N/A,FALSE,"28"}</definedName>
    <definedName name="FRFERFE" hidden="1">{#N/A,#N/A,FALSE,"Pharm";#N/A,#N/A,FALSE,"WWCM"}</definedName>
    <definedName name="FVG" hidden="1">{#N/A,#N/A,FALSE,"Pharm";#N/A,#N/A,FALSE,"WWCM"}</definedName>
    <definedName name="gdfgdf" hidden="1">{#N/A,#N/A,FALSE,"Pharm";#N/A,#N/A,FALSE,"WWCM"}</definedName>
    <definedName name="gfdjhjh" hidden="1">{#N/A,#N/A,FALSE,"Pharm";#N/A,#N/A,FALSE,"WWCM"}</definedName>
    <definedName name="ghjggjh" hidden="1">{#N/A,#N/A,FALSE,"Pharm";#N/A,#N/A,FALSE,"WWCM"}</definedName>
    <definedName name="GlideChartMarker" hidden="1">"Chart!A1"</definedName>
    <definedName name="GlideDataMarker" hidden="1">"Data!A1"</definedName>
    <definedName name="GlideHiddenMarker" hidden="1">"Costcurvedata!A1"</definedName>
    <definedName name="GlideMaxCharts" hidden="1">7</definedName>
    <definedName name="Global1" hidden="1">{#N/A,#N/A,FALSE,"Pharm";#N/A,#N/A,FALSE,"WWCM"}</definedName>
    <definedName name="graph" hidden="1">{#N/A,#N/A,FALSE,"REPORT"}</definedName>
    <definedName name="h" hidden="1">{#N/A,#N/A,FALSE,"REPORT"}</definedName>
    <definedName name="HFinGraph" hidden="1">{#N/A,#N/A,FALSE,"Pharm";#N/A,#N/A,FALSE,"WWCM"}</definedName>
    <definedName name="Hibh" hidden="1">{#N/A,#N/A,FALSE,"Pharm";#N/A,#N/A,FALSE,"WWCM"}</definedName>
    <definedName name="High" hidden="1">{#N/A,#N/A,FALSE,"Pharm";#N/A,#N/A,FALSE,"WWCM"}</definedName>
    <definedName name="hjhjffukfuk" hidden="1">{#N/A,#N/A,FALSE,"Pharm";#N/A,#N/A,FALSE,"WWCM"}</definedName>
    <definedName name="hjhjfkfukywrte" hidden="1">{#N/A,#N/A,FALSE,"Pharm";#N/A,#N/A,FALSE,"WWCM"}</definedName>
    <definedName name="hjhkjkl" hidden="1">{#N/A,#N/A,FALSE,"Pharm";#N/A,#N/A,FALSE,"WWCM"}</definedName>
    <definedName name="hjjjkk" hidden="1">{#N/A,#N/A,FALSE,"REPORT"}</definedName>
    <definedName name="hjjkk" hidden="1">{#N/A,#N/A,FALSE,"Pharm";#N/A,#N/A,FALSE,"WWCM"}</definedName>
    <definedName name="hjkk" hidden="1">{#N/A,#N/A,FALSE,"Pharm";#N/A,#N/A,FALSE,"WWCM"}</definedName>
    <definedName name="HKSH" hidden="1">{#N/A,#N/A,FALSE,"REPORT"}</definedName>
    <definedName name="HMG" hidden="1">{#N/A,#N/A,FALSE,"REPORT"}</definedName>
    <definedName name="HTML_CodePage" hidden="1">1252</definedName>
    <definedName name="HTML_Control" hidden="1">{"'A'!$CL$1:$DB$170"}</definedName>
    <definedName name="HTML_Description" hidden="1">""</definedName>
    <definedName name="HTML_Email" hidden="1">""</definedName>
    <definedName name="HTML_Header" hidden="1">"Local Currency to US Dollar"</definedName>
    <definedName name="HTML_LastUpdate" hidden="1">"2/23/98"</definedName>
    <definedName name="HTML_LineAfter" hidden="1">FALSE</definedName>
    <definedName name="HTML_LineBefore" hidden="1">FALSE</definedName>
    <definedName name="HTML_Name" hidden="1">"†††††††††††"</definedName>
    <definedName name="HTML_OBDlg2" hidden="1">TRUE</definedName>
    <definedName name="HTML_OBDlg4" hidden="1">TRUE</definedName>
    <definedName name="HTML_OS" hidden="1">0</definedName>
    <definedName name="HTML_PathFile" hidden="1">"S:\shared\finrpt\fx\rates\mar98l.htm"</definedName>
    <definedName name="HTML_Title" hidden="1">"Local Currency to US Dollar"</definedName>
    <definedName name="htyuityuiotio" hidden="1">{#N/A,#N/A,FALSE,"REPORT"}</definedName>
    <definedName name="Hypertention" hidden="1">{#N/A,#N/A,FALSE,"Pharm";#N/A,#N/A,FALSE,"WWCM"}</definedName>
    <definedName name="hypo" hidden="1">{#N/A,#N/A,FALSE,"Pharm";#N/A,#N/A,FALSE,"WWCM"}</definedName>
    <definedName name="ImplementationMth">[1]Parameters!$C$9</definedName>
    <definedName name="IP" hidden="1">{#N/A,#N/A,FALSE,"Pharm";#N/A,#N/A,FALSE,"WWCM"}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ROKER_REC_NO_REUT" hidden="1">"c5315"</definedName>
    <definedName name="IQ_AVG_BROKER_REC_REUT" hidden="1">"c3630"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STDDEV_EST_REUT" hidden="1">"c5408"</definedName>
    <definedName name="IQ_BV_STDDEV_EST_THOM" hidden="1">"c5152"</definedName>
    <definedName name="IQ_CAL_Q_EST_REUT" hidden="1">"c6800"</definedName>
    <definedName name="IQ_CAL_Y_EST_REUT" hidden="1">"c6801"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PAC" hidden="1">"c2801"</definedName>
    <definedName name="IQ_EARNING_ASSETS_FDIC" hidden="1">"c6360"</definedName>
    <definedName name="IQ_EARNING_ASSETS_YIELD_FDIC" hidden="1">"c6724"</definedName>
    <definedName name="IQ_EARNINGS_ANNOUNCE_DATE_REUT" hidden="1">"c5314"</definedName>
    <definedName name="IQ_EARNINGS_COVERAGE_NET_CHARGE_OFFS_FDIC" hidden="1">"c6735"</definedName>
    <definedName name="IQ_EBITDA_EST_REUT" hidden="1">"c3640"</definedName>
    <definedName name="IQ_EBITDA_HIGH_EST_REUT" hidden="1">"c3642"</definedName>
    <definedName name="IQ_EBITDA_LOW_EST_REUT" hidden="1">"c3643"</definedName>
    <definedName name="IQ_EBITDA_MEDIAN_EST_REUT" hidden="1">"c3641"</definedName>
    <definedName name="IQ_EBITDA_NUM_EST_REUT" hidden="1">"c3644"</definedName>
    <definedName name="IQ_EBITDA_STDDEV_EST_REUT" hidden="1">"c3645"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_EST_REUT" hidden="1">"c5453"</definedName>
    <definedName name="IQ_EPS_GW_EST_REUT" hidden="1">"c5389"</definedName>
    <definedName name="IQ_EPS_GW_HIGH_EST_REUT" hidden="1">"c5391"</definedName>
    <definedName name="IQ_EPS_GW_LOW_EST_REUT" hidden="1">"c5392"</definedName>
    <definedName name="IQ_EPS_GW_MEDIAN_EST_REUT" hidden="1">"c5390"</definedName>
    <definedName name="IQ_EPS_GW_NUM_EST_REUT" hidden="1">"c5393"</definedName>
    <definedName name="IQ_EPS_GW_STDDEV_EST_REUT" hidden="1">"c5394"</definedName>
    <definedName name="IQ_EPS_HIGH_EST_REUT" hidden="1">"c5454"</definedName>
    <definedName name="IQ_EPS_LOW_EST_REUT" hidden="1">"c5455"</definedName>
    <definedName name="IQ_EPS_MEDIAN_EST_REUT" hidden="1">"c5456"</definedName>
    <definedName name="IQ_EPS_NORM_EST_REUT" hidden="1">"c5326"</definedName>
    <definedName name="IQ_EPS_NORM_HIGH_EST_REUT" hidden="1">"c5328"</definedName>
    <definedName name="IQ_EPS_NORM_LOW_EST_REUT" hidden="1">"c5329"</definedName>
    <definedName name="IQ_EPS_NORM_MEDIAN_EST_REUT" hidden="1">"c5327"</definedName>
    <definedName name="IQ_EPS_NORM_NUM_EST_REUT" hidden="1">"c5330"</definedName>
    <definedName name="IQ_EPS_NORM_STDDEV_EST_REUT" hidden="1">"c5331"</definedName>
    <definedName name="IQ_EPS_NUM_EST_REUT" hidden="1">"c5451"</definedName>
    <definedName name="IQ_EPS_REPORTED_EST_REUT" hidden="1">"c5396"</definedName>
    <definedName name="IQ_EPS_REPORTED_HIGH_EST_REUT" hidden="1">"c5398"</definedName>
    <definedName name="IQ_EPS_REPORTED_LOW_EST_REUT" hidden="1">"c5399"</definedName>
    <definedName name="IQ_EPS_REPORTED_MEDIAN_EST_REUT" hidden="1">"c5397"</definedName>
    <definedName name="IQ_EPS_REPORTED_NUM_EST_REUT" hidden="1">"c5400"</definedName>
    <definedName name="IQ_EPS_REPORTED_STDDEV_EST_REUT" hidden="1">"c5401"</definedName>
    <definedName name="IQ_EPS_STDDEV_EST_REUT" hidden="1">"c5452"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BV_REUT" hidden="1">"c5409"</definedName>
    <definedName name="IQ_EST_ACT_BV_THOM" hidden="1">"c5153"</definedName>
    <definedName name="IQ_EST_ACT_EPS_GW_REUT" hidden="1">"c5395"</definedName>
    <definedName name="IQ_EST_ACT_EPS_NORM_REUT" hidden="1">"c5332"</definedName>
    <definedName name="IQ_EST_ACT_EPS_REPORTED_REUT" hidden="1">"c5402"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CURRENCY_REUT" hidden="1">"c5437"</definedName>
    <definedName name="IQ_EST_DATE_REUT" hidden="1">"c5438"</definedName>
    <definedName name="IQ_EST_EPS_GROWTH_1YR_REUT" hidden="1">"c3646"</definedName>
    <definedName name="IQ_EST_EPS_GROWTH_5YR_REUT" hidden="1">"c3633"</definedName>
    <definedName name="IQ_EST_EPS_GROWTH_Q_1YR_REUT" hidden="1">"c5410"</definedName>
    <definedName name="IQ_EST_EPS_GW_DIFF_REUT" hidden="1">"c5429"</definedName>
    <definedName name="IQ_EST_EPS_GW_SURPRISE_PERCENT_REUT" hidden="1">"c5430"</definedName>
    <definedName name="IQ_EST_EPS_NORM_DIFF_REUT" hidden="1">"c5411"</definedName>
    <definedName name="IQ_EST_EPS_NORM_SURPRISE_PERCENT_REUT" hidden="1">"c5412"</definedName>
    <definedName name="IQ_EST_EPS_REPORT_DIFF_REUT" hidden="1">"c5431"</definedName>
    <definedName name="IQ_EST_EPS_REPORT_SURPRISE_PERCENT_REUT" hidden="1">"c5432"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XPENSE_CODE_" hidden="1">5555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SCAL_Q_EST_REUT" hidden="1">"c6798"</definedName>
    <definedName name="IQ_FISCAL_Y_EST_REUT" hidden="1">"c6799"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IGH_TARGET_PRICE_REUT" hidden="1">"c5317"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OW_TARGET_PRICE_REUT" hidden="1">"c5318"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_REUT" hidden="1">"c5316"</definedName>
    <definedName name="IQ_MERGER_BR" hidden="1">"c715"</definedName>
    <definedName name="IQ_MERGER_RESTRUCTURE_BR" hidden="1">"c721"</definedName>
    <definedName name="IQ_MINORITY_INTEREST_BR" hidden="1">"c729"</definedName>
    <definedName name="IQ_MKTCAP_TOTAL_REV_FWD_REUT" hidden="1">"c4048"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43606.5678472222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NED55" hidden="1">1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_EXCL_FWD_REUT" hidden="1">"c4049"</definedName>
    <definedName name="IQ_PEG_FWD_REUT" hidden="1">"c4052"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CE_TARGET_REUT" hidden="1">"c3631"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_STDDEV_EST_REUT" hidden="1">"c3639"</definedName>
    <definedName name="IQ_REVALUATION_GAINS_FDIC" hidden="1">"c6428"</definedName>
    <definedName name="IQ_REVALUATION_LOSSES_FDIC" hidden="1">"c6429"</definedName>
    <definedName name="IQ_REVENUE_EST_REUT" hidden="1">"c3634"</definedName>
    <definedName name="IQ_REVENUE_HIGH_EST_REUT" hidden="1">"c3636"</definedName>
    <definedName name="IQ_REVENUE_LOW_EST_REUT" hidden="1">"c3637"</definedName>
    <definedName name="IQ_REVENUE_MEDIAN_EST_REUT" hidden="1">"c3635"</definedName>
    <definedName name="IQ_REVENUE_NUM_EST_REUT" hidden="1">"c3638"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_ISSUE_LC_ACTION" hidden="1">"c2644"</definedName>
    <definedName name="IQ_SP_ISSUE_LC_DATE" hidden="1">"c2643"</definedName>
    <definedName name="IQ_SP_ISSUE_LC_LT" hidden="1">"c2645"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NUM_REUT" hidden="1">"c5319"</definedName>
    <definedName name="IQ_TARGET_PRICE_STDDEV_REUT" hidden="1">"c5320"</definedName>
    <definedName name="IQ_TEV_EBITDA_FWD_REUT" hidden="1">"c4050"</definedName>
    <definedName name="IQ_TEV_TOTAL_REV_FWD_REUT" hidden="1">"c4051"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_BUY_ADVISORS" hidden="1">"c2387"</definedName>
    <definedName name="IQ_TR_SELL_ADVISORS" hidden="1">"c2388"</definedName>
    <definedName name="IQ_TR_SUBDEBT" hidden="1">"c2370"</definedName>
    <definedName name="IQ_TR_TARGET_ADVISORS" hidden="1">"c2386"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_CA" hidden="1">"c2930"</definedName>
    <definedName name="IQ_US_GAAP_CL" hidden="1">"c2932"</definedName>
    <definedName name="IQ_US_GAAP_COST_REV" hidden="1">"c2965"</definedName>
    <definedName name="IQ_US_GAAP_DO" hidden="1">"c2973"</definedName>
    <definedName name="IQ_US_GAAP_EXTRA_ACC_ITEMS" hidden="1">"c2972"</definedName>
    <definedName name="IQ_US_GAAP_INC_TAX" hidden="1">"c2975"</definedName>
    <definedName name="IQ_US_GAAP_INTEREST_EXP" hidden="1">"c2971"</definedName>
    <definedName name="IQ_US_GAAP_LIAB_LT" hidden="1">"c2933"</definedName>
    <definedName name="IQ_US_GAAP_MINORITY_INTEREST_IS" hidden="1">"c2974"</definedName>
    <definedName name="IQ_US_GAAP_NCA" hidden="1">"c2931"</definedName>
    <definedName name="IQ_US_GAAP_NI_AVAIL_EXCL" hidden="1">"c2977"</definedName>
    <definedName name="IQ_US_GAAP_OTHER_NON_OPER" hidden="1">"c2969"</definedName>
    <definedName name="IQ_US_GAAP_OTHER_OPER" hidden="1">"c2968"</definedName>
    <definedName name="IQ_US_GAAP_RD" hidden="1">"c2967"</definedName>
    <definedName name="IQ_US_GAAP_SGA" hidden="1">"c2966"</definedName>
    <definedName name="IQ_US_GAAP_TOTAL_REV" hidden="1">"c2964"</definedName>
    <definedName name="IQ_US_GAAP_TOTAL_UNUSUAL" hidden="1">"c2970"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QRA10" hidden="1">"$A$11:$A$262"</definedName>
    <definedName name="IQRB15" hidden="1">"$B$16:$B$17"</definedName>
    <definedName name="IQRB17" hidden="1">"$B$18:$B$22"</definedName>
    <definedName name="IQRB18" hidden="1">"$B$19:$B$23"</definedName>
    <definedName name="IQRB19" hidden="1">"$B$20:$B$24"</definedName>
    <definedName name="IQRB20" hidden="1">"$B$21:$B$25"</definedName>
    <definedName name="IQRB21" hidden="1">"$B$22:$B$26"</definedName>
    <definedName name="IQRB22" hidden="1">"$B$23:$B$27"</definedName>
    <definedName name="IQRB23" hidden="1">"$B$24:$B$28"</definedName>
    <definedName name="IQRB24" hidden="1">"$B$25:$B$29"</definedName>
    <definedName name="IQRB32" hidden="1">"$B$33:$B$37"</definedName>
    <definedName name="IQRB33" hidden="1">"$B$34:$B$38"</definedName>
    <definedName name="IQRB34" hidden="1">"$B$35:$B$39"</definedName>
    <definedName name="IQRC15" hidden="1">"$C$16:$C$20"</definedName>
    <definedName name="IQRC24" hidden="1">"$C$25:$C$29"</definedName>
    <definedName name="IQRD15" hidden="1">"$D$16:$D$17"</definedName>
    <definedName name="Irbe" hidden="1">{#N/A,#N/A,FALSE,"Pharm";#N/A,#N/A,FALSE,"WWCM"}</definedName>
    <definedName name="jjj" hidden="1">{#N/A,#N/A,FALSE,"REPORT"}</definedName>
    <definedName name="jkl" hidden="1">{#N/A,#N/A,FALSE,"REPORT"}</definedName>
    <definedName name="judy" hidden="1">{#N/A,#N/A,FALSE,"Pharm";#N/A,#N/A,FALSE,"WWCM"}</definedName>
    <definedName name="judy1" hidden="1">{#N/A,#N/A,FALSE,"Pharm";#N/A,#N/A,FALSE,"WWCM"}</definedName>
    <definedName name="Jurisdiction">'[1]Losses PV Factors'!$AO$4:$AT$4</definedName>
    <definedName name="kkk" hidden="1">{#N/A,#N/A,FALSE,"Pharm";#N/A,#N/A,FALSE,"WWCM"}</definedName>
    <definedName name="kslkjkjlkjd" hidden="1">{#N/A,#N/A,FALSE,"REPORT"}</definedName>
    <definedName name="lee" hidden="1">{#N/A,#N/A,FALSE,"Pharm";#N/A,#N/A,FALSE,"WWCM"}</definedName>
    <definedName name="limcount" hidden="1">1</definedName>
    <definedName name="ListOffset" hidden="1">1</definedName>
    <definedName name="m" hidden="1">{#N/A,#N/A,FALSE,"CNS";#N/A,#N/A,FALSE,"Serz";#N/A,#N/A,FALSE,"Ace"}</definedName>
    <definedName name="min" hidden="1">{#N/A,#N/A,FALSE,"REPORT"}</definedName>
    <definedName name="mina" hidden="1">{#N/A,#N/A,FALSE,"REPORT"}</definedName>
    <definedName name="mlw" hidden="1">{#N/A,#N/A,FALSE,"Pharm";#N/A,#N/A,FALSE,"WWCM"}</definedName>
    <definedName name="mw" hidden="1">{#N/A,#N/A,FALSE,"Pharm";#N/A,#N/A,FALSE,"WWCM"}</definedName>
    <definedName name="new" hidden="1">{#N/A,#N/A,FALSE,"Pharm";#N/A,#N/A,FALSE,"WWCM"}</definedName>
    <definedName name="newnewnew" hidden="1">{#N/A,#N/A,FALSE,"Pharm";#N/A,#N/A,FALSE,"WWCM"}</definedName>
    <definedName name="nouv" hidden="1">{#N/A,#N/A,FALSE,"Pharm";#N/A,#N/A,FALSE,"WWCM"}</definedName>
    <definedName name="ooo" hidden="1">{#N/A,#N/A,FALSE,"REPORT"}</definedName>
    <definedName name="OTH_for_pivot__04_FARM_Valuation_Results_database_Report">#REF!</definedName>
    <definedName name="OTH_for_pivot__04_FARM_Valuation_Results_database_Report_Data">#REF!</definedName>
    <definedName name="other33" hidden="1">{#N/A,#N/A,FALSE,"Pharm";#N/A,#N/A,FALSE,"WWCM"}</definedName>
    <definedName name="othermar" hidden="1">{#N/A,#N/A,FALSE,"Pharm";#N/A,#N/A,FALSE,"WWCM"}</definedName>
    <definedName name="Pal_Workbook_GUID" hidden="1">"L6K3BZXAJGJ17DDPI6M9I3M2"</definedName>
    <definedName name="PD_for_pivot__04_FARM_Valuation_Results_database_Report">#REF!</definedName>
    <definedName name="PD_for_pivot__04_FARM_Valuation_Results_database_Report_Data">#REF!</definedName>
    <definedName name="pepe" hidden="1">{#N/A,#N/A,FALSE,"Pharm";#N/A,#N/A,FALSE,"WWCM"}</definedName>
    <definedName name="PEPE4" hidden="1">{#N/A,#N/A,FALSE,"Pharm";#N/A,#N/A,FALSE,"WWCM"}</definedName>
    <definedName name="PEPE5" hidden="1">{#N/A,#N/A,FALSE,"Pharm";#N/A,#N/A,FALSE,"WWCM"}</definedName>
    <definedName name="pharma" hidden="1">{#N/A,#N/A,FALSE,"Sales Graph";#N/A,#N/A,FALSE,"PSBM";#N/A,#N/A,FALSE,"BUC Graph";#N/A,#N/A,FALSE,"P&amp;L - YTD"}</definedName>
    <definedName name="pl" hidden="1">{#N/A,#N/A,FALSE,"REPORT"}</definedName>
    <definedName name="PLCepi" hidden="1">{#N/A,#N/A,FALSE,"REPORT"}</definedName>
    <definedName name="PLProcef" hidden="1">{#N/A,#N/A,FALSE,"REPORT"}</definedName>
    <definedName name="PLTaxol" hidden="1">{#N/A,#N/A,FALSE,"REPORT"}</definedName>
    <definedName name="Pnl" hidden="1">{#N/A,#N/A,FALSE,"Pharm";#N/A,#N/A,FALSE,"WWCM"}</definedName>
    <definedName name="port29" hidden="1">{#N/A,#N/A,FALSE,"Pharm";#N/A,#N/A,FALSE,"WWCM"}</definedName>
    <definedName name="Procef" hidden="1">{#N/A,#N/A,FALSE,"Pharm";#N/A,#N/A,FALSE,"WWCM"}</definedName>
    <definedName name="prod" hidden="1">{#N/A,#N/A,FALSE,"Pharm";#N/A,#N/A,FALSE,"WWCM"}</definedName>
    <definedName name="PVFactors">'[1]Losses PV Factors'!$AO$5:$AT$9</definedName>
    <definedName name="qaz" hidden="1">{#N/A,#N/A,FALSE,"Pharm";#N/A,#N/A,FALSE,"WWCM"}</definedName>
    <definedName name="qertweyu" hidden="1">{#N/A,#N/A,FALSE,"REPORT"}</definedName>
    <definedName name="qetryywt" hidden="1">{#N/A,#N/A,FALSE,"REPORT"}</definedName>
    <definedName name="qqq" hidden="1">{#N/A,#N/A,FALSE,"Pharm";#N/A,#N/A,FALSE,"WWCM"}</definedName>
    <definedName name="qqwtweryey" hidden="1">{#N/A,#N/A,FALSE,"REPORT"}</definedName>
    <definedName name="qw" hidden="1">{#N/A,#N/A,FALSE,"REPORT"}</definedName>
    <definedName name="qwertqry" hidden="1">{#N/A,#N/A,FALSE,"REPORT"}</definedName>
    <definedName name="qwetqryetytu" hidden="1">{#N/A,#N/A,FALSE,"Pharm";#N/A,#N/A,FALSE,"WWCM"}</definedName>
    <definedName name="reggie" hidden="1">{#N/A,#N/A,FALSE,"Pharm";#N/A,#N/A,FALSE,"WWCM"}</definedName>
    <definedName name="resp." hidden="1">{#N/A,#N/A,FALSE,"Pharm";#N/A,#N/A,FALSE,"WWCM"}</definedName>
    <definedName name="rf2e" hidden="1">{#N/A,#N/A,FALSE,"Pharm";#N/A,#N/A,FALSE,"WWCM"}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1996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rrrrr" hidden="1">{#N/A,#N/A,FALSE,"Pharm";#N/A,#N/A,FALSE,"WWCM"}</definedName>
    <definedName name="RunID">'[1]Losses PV Factors'!$AN$5:$AN$9</definedName>
    <definedName name="rwert" hidden="1">{#N/A,#N/A,FALSE,"Pharm";#N/A,#N/A,FALSE,"WWCM"}</definedName>
    <definedName name="sally" hidden="1">{#N/A,#N/A,FALSE,"Pharm";#N/A,#N/A,FALSE,"WWCM"}</definedName>
    <definedName name="SD" hidden="1">{#N/A,#N/A,FALSE,"Pharm";#N/A,#N/A,FALSE,"WWCM"}</definedName>
    <definedName name="sdafgs" hidden="1">{#N/A,#N/A,FALSE,"Pharm";#N/A,#N/A,FALSE,"WWCM"}</definedName>
    <definedName name="sdfh" hidden="1">{#N/A,#N/A,FALSE,"Pharm";#N/A,#N/A,FALSE,"WWCM"}</definedName>
    <definedName name="sdgagf" hidden="1">{#N/A,#N/A,FALSE,"Pharm";#N/A,#N/A,FALSE,"WWCM"}</definedName>
    <definedName name="sdsadasd" hidden="1">{#N/A,#N/A,FALSE,"Pharm";#N/A,#N/A,FALSE,"WWCM"}</definedName>
    <definedName name="sdsd" hidden="1">{#N/A,#N/A,FALSE,"REPORT"}</definedName>
    <definedName name="sencount" hidden="1">1</definedName>
    <definedName name="sfdirect" hidden="1">{#N/A,#N/A,FALSE,"REPORT"}</definedName>
    <definedName name="SSD" hidden="1">{#N/A,#N/A,FALSE,"REPORT"}</definedName>
    <definedName name="sss" hidden="1">{#N/A,#N/A,FALSE,"Pharm";#N/A,#N/A,FALSE,"WWCM"}</definedName>
    <definedName name="Staril" hidden="1">{#N/A,#N/A,FALSE,"REPORT"}</definedName>
    <definedName name="StratPlanAP" hidden="1">{#N/A,#N/A,FALSE,"Pharm";#N/A,#N/A,FALSE,"WWCM"}</definedName>
    <definedName name="SX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taxol" hidden="1">{#N/A,#N/A,FALSE,"Pharm";#N/A,#N/A,FALSE,"WWCM"}</definedName>
    <definedName name="Tem" hidden="1">{#N/A,#N/A,FALSE,"Pharm";#N/A,#N/A,FALSE,"WWCM"}</definedName>
    <definedName name="teq" hidden="1">{#N/A,#N/A,FALSE,"Pharm";#N/A,#N/A,FALSE,"WWCM"}</definedName>
    <definedName name="Tequin" hidden="1">{#N/A,#N/A,FALSE,"Pharm";#N/A,#N/A,FALSE,"WWCM"}</definedName>
    <definedName name="tequinol" hidden="1">{#N/A,#N/A,FALSE,"REPORT"}</definedName>
    <definedName name="test" hidden="1">{#N/A,#N/A,FALSE,"Pharm";#N/A,#N/A,FALSE,"WWCM"}</definedName>
    <definedName name="teste" hidden="1">{#N/A,#N/A,FALSE,"Pharm";#N/A,#N/A,FALSE,"WWCM"}</definedName>
    <definedName name="TextRefCopyRangeCount" hidden="1">2</definedName>
    <definedName name="Total_for_pivot__04_FARM_Valuation_Results_database_Report">#REF!</definedName>
    <definedName name="Total_for_pivot__04_FARM_Valuation_Results_database_Report_Data">#REF!</definedName>
    <definedName name="TPL_for_pivot__04_FARM_Valuation_Results_database_Report">#REF!</definedName>
    <definedName name="TPL_for_pivot__04_FARM_Valuation_Results_database_Report_Data">#REF!</definedName>
    <definedName name="tryeuyit" hidden="1">{#N/A,#N/A,FALSE,"Pharm";#N/A,#N/A,FALSE,"WWCM"}</definedName>
    <definedName name="tyutytyi" hidden="1">{#N/A,#N/A,FALSE,"Pharm";#N/A,#N/A,FALSE,"WWCM"}</definedName>
    <definedName name="tyyufkjkhjd" hidden="1">{#N/A,#N/A,FALSE,"Pharm";#N/A,#N/A,FALSE,"WWCM"}</definedName>
    <definedName name="UM_for_pivot__04_FARM_Valuation_Results_database_Report">#REF!</definedName>
    <definedName name="UM_for_pivot__04_FARM_Valuation_Results_database_Report_Data">#REF!</definedName>
    <definedName name="Unit" hidden="1">{#N/A,#N/A,FALSE,"Pharm";#N/A,#N/A,FALSE,"WWCM"}</definedName>
    <definedName name="was" hidden="1">{#N/A,#N/A,FALSE,"Sales Graph";#N/A,#N/A,FALSE,"BUC Graph";#N/A,#N/A,FALSE,"P&amp;L - YTD"}</definedName>
    <definedName name="wb" hidden="1">{#N/A,#N/A,FALSE,"Pharm";#N/A,#N/A,FALSE,"WWCM"}</definedName>
    <definedName name="we" hidden="1">{#N/A,#N/A,FALSE,"Pharm";#N/A,#N/A,FALSE,"WWCM"}</definedName>
    <definedName name="werrr" hidden="1">{#N/A,#N/A,FALSE,"Pharm";#N/A,#N/A,FALSE,"WWCM"}</definedName>
    <definedName name="working" hidden="1">{#N/A,#N/A,FALSE,"REPORT"}</definedName>
    <definedName name="wrn.111111" hidden="1">{#N/A,#N/A,FALSE,"Pharm";#N/A,#N/A,FALSE,"WWCM"}</definedName>
    <definedName name="wrn.730." hidden="1">{#N/A,#N/A,FALSE,"REPORT"}</definedName>
    <definedName name="wrn.731" hidden="1">{#N/A,#N/A,FALSE,"REPORT"}</definedName>
    <definedName name="wrn.750." hidden="1">{#N/A,#N/A,FALSE,"REPORT"}</definedName>
    <definedName name="wrn.7501" hidden="1">{#N/A,#N/A,FALSE,"REPORT"}</definedName>
    <definedName name="wrn.760.16." hidden="1">{#N/A,#N/A,FALSE,"REPORT"}</definedName>
    <definedName name="wrn.7900" hidden="1">{#N/A,#N/A,FALSE,"REPORT"}</definedName>
    <definedName name="wrn.905" hidden="1">{#N/A,#N/A,FALSE,"REPORT"}</definedName>
    <definedName name="wrn.99999" hidden="1">{#N/A,#N/A,FALSE,"REPORT"}</definedName>
    <definedName name="wrn.aaa" hidden="1">{#N/A,#N/A,FALSE,"Pharm";#N/A,#N/A,FALSE,"WWCM"}</definedName>
    <definedName name="wrn.aaaaaaa" hidden="1">{#N/A,#N/A,FALSE,"Pharm";#N/A,#N/A,FALSE,"WWCM"}</definedName>
    <definedName name="wrn.Aging._.and._.Trend._.Analysis." hidden="1">{#N/A,#N/A,FALSE,"Aging Summary";#N/A,#N/A,FALSE,"Ratio Analysis";#N/A,#N/A,FALSE,"Test 120 Day Accts";#N/A,#N/A,FALSE,"Tickmarks"}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Cardiovasculars." hidden="1">{#N/A,#N/A,FALSE,"Card";#N/A,#N/A,FALSE,"Prav";#N/A,#N/A,FALSE,"Irbe";#N/A,#N/A,FALSE,"Plavix";#N/A,#N/A,FALSE,"Capt";#N/A,#N/A,FALSE,"Fosi"}</definedName>
    <definedName name="wrn.Central._.Nervous._.System." hidden="1">{#N/A,#N/A,FALSE,"CNS";#N/A,#N/A,FALSE,"Serz";#N/A,#N/A,FALSE,"Ace"}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Detail._.Balance._.Sheet." hidden="1">{#N/A,#N/A,FALSE,"Detail"}</definedName>
    <definedName name="wrn.Detail_Projection." hidden="1">{#N/A,#N/A,FALSE,"Detail YTD"}</definedName>
    <definedName name="wrn.General._.OTC." hidden="1">{#N/A,#N/A,FALSE,"Title Page (3)";#N/A,#N/A,FALSE,"YTD - OTC";#N/A,#N/A,FALSE,"MTH - OTC"}</definedName>
    <definedName name="wrn.General._.Pharm." hidden="1">{#N/A,#N/A,FALSE,"Title Page (2)";#N/A,#N/A,FALSE,"YTD - Pharm";#N/A,#N/A,FALSE,"MTH - Pharm"}</definedName>
    <definedName name="wrn.General._.Total." hidden="1">{#N/A,#N/A,FALSE,"Title Page (4)";#N/A,#N/A,FALSE,"YTD - Total";#N/A,#N/A,FALSE,"MTH - Total"}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Oncology." hidden="1">{#N/A,#N/A,FALSE,"Onco";#N/A,#N/A,FALSE,"Taxol";#N/A,#N/A,FALSE,"UFT";#N/A,#N/A,FALSE,"Carb"}</definedName>
    <definedName name="wrn.OTC._.Market._.Report." hidden="1">{#N/A,#N/A,FALSE,"Sales Graph";#N/A,#N/A,FALSE,"BUC Graph";#N/A,#N/A,FALSE,"P&amp;L - YTD"}</definedName>
    <definedName name="wrn.Other._.Pharm." hidden="1">{#N/A,#N/A,FALSE,"Other";#N/A,#N/A,FALSE,"Ace";#N/A,#N/A,FALSE,"Derm"}</definedName>
    <definedName name="wrn.p" hidden="1">{#N/A,#N/A,FALSE,"1";#N/A,#N/A,FALSE,"2";#N/A,#N/A,FALSE,"16 - 17";#N/A,#N/A,FALSE,"18 - 19";#N/A,#N/A,FALSE,"26";#N/A,#N/A,FALSE,"27";#N/A,#N/A,FALSE,"28"}</definedName>
    <definedName name="wrn.Pharm._.Market._.Report." hidden="1">{#N/A,#N/A,FALSE,"Sales Graph";#N/A,#N/A,FALSE,"PSBM";#N/A,#N/A,FALSE,"BUC Graph";#N/A,#N/A,FALSE,"P&amp;L - YTD"}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pp" hidden="1">{#N/A,#N/A,FALSE,"1";#N/A,#N/A,FALSE,"2";#N/A,#N/A,FALSE,"16 - 17";#N/A,#N/A,FALSE,"18 - 19";#N/A,#N/A,FALSE,"26";#N/A,#N/A,FALSE,"27";#N/A,#N/A,FALSE,"28"}</definedName>
    <definedName name="wrn.prin2._.all." hidden="1">{#N/A,#N/A,FALSE,"Pharm";#N/A,#N/A,FALSE,"WWCM"}</definedName>
    <definedName name="wrn.prin3" hidden="1">{#N/A,#N/A,FALSE,"Pharm";#N/A,#N/A,FALSE,"WWCM"}</definedName>
    <definedName name="wrn.print" hidden="1">{#N/A,#N/A,FALSE,"Pharm";#N/A,#N/A,FALSE,"WWCM"}</definedName>
    <definedName name="wrn.PRINT._.ALL." hidden="1">{#N/A,#N/A,FALSE,"Pharm";#N/A,#N/A,FALSE,"WWCM"}</definedName>
    <definedName name="wrn.PRINT._.ALL.2" hidden="1">{#N/A,#N/A,FALSE,"Pharm";#N/A,#N/A,FALSE,"WWCM"}</definedName>
    <definedName name="wrn.print._.all2" hidden="1">{#N/A,#N/A,FALSE,"Pharm";#N/A,#N/A,FALSE,"WWCM"}</definedName>
    <definedName name="wrn.print._all1." hidden="1">{#N/A,#N/A,FALSE,"Pharm";#N/A,#N/A,FALSE,"WWCM"}</definedName>
    <definedName name="wrn.print2" hidden="1">{#N/A,#N/A,FALSE,"Pharm";#N/A,#N/A,FALSE,"WWCM"}</definedName>
    <definedName name="wrn.products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pror" hidden="1">{#N/A,#N/A,FALSE,"Pharm";#N/A,#N/A,FALSE,"WWCM"}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hidden="1">{#N/A,#N/A,FALSE,"Sales Graph";#N/A,#N/A,FALSE,"BUC Graph";#N/A,#N/A,FALSE,"P&amp;L - YTD"}</definedName>
    <definedName name="wrna.prod" hidden="1">{#N/A,#N/A,FALSE,"1";#N/A,#N/A,FALSE,"2";#N/A,#N/A,FALSE,"16 - 17";#N/A,#N/A,FALSE,"18 - 19";#N/A,#N/A,FALSE,"26";#N/A,#N/A,FALSE,"27";#N/A,#N/A,FALSE,"28"}</definedName>
    <definedName name="WRR" hidden="1">{#N/A,#N/A,FALSE,"Pharm";#N/A,#N/A,FALSE,"WWCM"}</definedName>
    <definedName name="wrrrrr" hidden="1">{#N/A,#N/A,FALSE,"REPORT"}</definedName>
    <definedName name="wv" hidden="1">{#N/A,#N/A,FALSE,"Pharm";#N/A,#N/A,FALSE,"WWCM"}</definedName>
    <definedName name="ww" hidden="1">{#N/A,#N/A,FALSE,"Pharm";#N/A,#N/A,FALSE,"WWCM"}</definedName>
    <definedName name="wx" hidden="1">{#N/A,#N/A,FALSE,"Pharm";#N/A,#N/A,FALSE,"WWCM"}</definedName>
    <definedName name="x" hidden="1">{#N/A,#N/A,FALSE,"REPORT"}</definedName>
    <definedName name="xcv" hidden="1">{#N/A,#N/A,FALSE,"Pharm";#N/A,#N/A,FALSE,"WWCM"}</definedName>
    <definedName name="xx" hidden="1">{#N/A,#N/A,FALSE,"REPORT"}</definedName>
    <definedName name="xxxxx" hidden="1">{#N/A,#N/A,FALSE,"Pharm";#N/A,#N/A,FALSE,"WWCM"}</definedName>
    <definedName name="y" hidden="1">{#N/A,#N/A,FALSE,"Pharm";#N/A,#N/A,FALSE,"WWCM"}</definedName>
    <definedName name="yyy" hidden="1">{#N/A,#N/A,FALSE,"Other";#N/A,#N/A,FALSE,"Ace";#N/A,#N/A,FALSE,"Derm"}</definedName>
    <definedName name="zhu" hidden="1">{#N/A,#N/A,FALSE,"REPORT"}</definedName>
    <definedName name="zhutr" hidden="1">{#N/A,#N/A,FALSE,"REPORT"}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za4pg" hidden="1">{#N/A,#N/A,FALSE,"REPORT"}</definedName>
    <definedName name="zzee" hidden="1">{#N/A,#N/A,FALSE,"Pharm";#N/A,#N/A,FALSE,"WWCM"}</definedName>
    <definedName name="zzzzz" hidden="1">{#N/A,#N/A,FALSE,"REPORT"}</definedName>
    <definedName name="고" hidden="1">{#N/A,#N/A,FALSE,"REPORT"}</definedName>
    <definedName name="ㄶㅇ노ㅗㄶ호" hidden="1">{#N/A,#N/A,FALSE,"REPORT"}</definedName>
    <definedName name="미애" hidden="1">{#N/A,#N/A,FALSE,"REPORT"}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434" i="1" l="1"/>
  <c r="BJ434" i="1"/>
  <c r="AR434" i="1"/>
  <c r="AQ434" i="1"/>
  <c r="AJ434" i="1"/>
  <c r="AP434" i="1" s="1"/>
  <c r="AD434" i="1"/>
  <c r="AE434" i="1" s="1"/>
  <c r="AH434" i="1" s="1"/>
  <c r="AC434" i="1"/>
  <c r="V434" i="1"/>
  <c r="T434" i="1"/>
  <c r="S434" i="1"/>
  <c r="P434" i="1"/>
  <c r="W434" i="1" s="1"/>
  <c r="Z434" i="1" s="1"/>
  <c r="N434" i="1"/>
  <c r="U434" i="1" s="1"/>
  <c r="Y434" i="1" s="1"/>
  <c r="L434" i="1"/>
  <c r="O434" i="1" s="1"/>
  <c r="I434" i="1"/>
  <c r="AR433" i="1"/>
  <c r="AQ433" i="1"/>
  <c r="AJ433" i="1"/>
  <c r="AM433" i="1" s="1"/>
  <c r="AD433" i="1"/>
  <c r="AC433" i="1"/>
  <c r="V433" i="1"/>
  <c r="T433" i="1"/>
  <c r="S433" i="1"/>
  <c r="P433" i="1"/>
  <c r="W433" i="1" s="1"/>
  <c r="N433" i="1"/>
  <c r="U433" i="1" s="1"/>
  <c r="Y433" i="1" s="1"/>
  <c r="L433" i="1"/>
  <c r="I433" i="1"/>
  <c r="O433" i="1" s="1"/>
  <c r="AR432" i="1"/>
  <c r="AQ432" i="1"/>
  <c r="AM432" i="1"/>
  <c r="AJ432" i="1"/>
  <c r="AP432" i="1" s="1"/>
  <c r="AD432" i="1"/>
  <c r="AE432" i="1" s="1"/>
  <c r="AC432" i="1"/>
  <c r="BG432" i="1" s="1"/>
  <c r="V432" i="1"/>
  <c r="T432" i="1"/>
  <c r="S432" i="1"/>
  <c r="P432" i="1"/>
  <c r="W432" i="1" s="1"/>
  <c r="N432" i="1"/>
  <c r="U432" i="1" s="1"/>
  <c r="Y432" i="1" s="1"/>
  <c r="L432" i="1"/>
  <c r="I432" i="1"/>
  <c r="BK431" i="1"/>
  <c r="BJ431" i="1"/>
  <c r="AR431" i="1"/>
  <c r="AQ431" i="1"/>
  <c r="AJ431" i="1"/>
  <c r="AE431" i="1"/>
  <c r="AH431" i="1" s="1"/>
  <c r="AD431" i="1"/>
  <c r="BA431" i="1" s="1"/>
  <c r="AC431" i="1"/>
  <c r="V431" i="1"/>
  <c r="T431" i="1"/>
  <c r="S431" i="1"/>
  <c r="BG431" i="1" s="1"/>
  <c r="BL431" i="1" s="1"/>
  <c r="P431" i="1"/>
  <c r="O431" i="1"/>
  <c r="N431" i="1"/>
  <c r="U431" i="1" s="1"/>
  <c r="Y431" i="1" s="1"/>
  <c r="L431" i="1"/>
  <c r="I431" i="1"/>
  <c r="AR430" i="1"/>
  <c r="AQ430" i="1"/>
  <c r="AJ430" i="1"/>
  <c r="AD430" i="1"/>
  <c r="AC430" i="1"/>
  <c r="V430" i="1"/>
  <c r="T430" i="1"/>
  <c r="S430" i="1"/>
  <c r="BG430" i="1" s="1"/>
  <c r="P430" i="1"/>
  <c r="O430" i="1"/>
  <c r="N430" i="1"/>
  <c r="U430" i="1" s="1"/>
  <c r="Y430" i="1" s="1"/>
  <c r="L430" i="1"/>
  <c r="I430" i="1"/>
  <c r="AR429" i="1"/>
  <c r="AQ429" i="1"/>
  <c r="AJ429" i="1"/>
  <c r="AP429" i="1" s="1"/>
  <c r="AE429" i="1"/>
  <c r="AI429" i="1" s="1"/>
  <c r="AX429" i="1" s="1"/>
  <c r="AD429" i="1"/>
  <c r="BA429" i="1" s="1"/>
  <c r="AC429" i="1"/>
  <c r="V429" i="1"/>
  <c r="T429" i="1"/>
  <c r="S429" i="1"/>
  <c r="BG429" i="1" s="1"/>
  <c r="P429" i="1"/>
  <c r="W429" i="1" s="1"/>
  <c r="Z429" i="1" s="1"/>
  <c r="N429" i="1"/>
  <c r="U429" i="1" s="1"/>
  <c r="Y429" i="1" s="1"/>
  <c r="L429" i="1"/>
  <c r="O429" i="1" s="1"/>
  <c r="I429" i="1"/>
  <c r="BK428" i="1"/>
  <c r="BJ428" i="1"/>
  <c r="AR428" i="1"/>
  <c r="AQ428" i="1"/>
  <c r="AJ428" i="1"/>
  <c r="AD428" i="1"/>
  <c r="BA428" i="1" s="1"/>
  <c r="AC428" i="1"/>
  <c r="V428" i="1"/>
  <c r="T428" i="1"/>
  <c r="S428" i="1"/>
  <c r="BG428" i="1" s="1"/>
  <c r="P428" i="1"/>
  <c r="W428" i="1" s="1"/>
  <c r="Z428" i="1" s="1"/>
  <c r="O428" i="1"/>
  <c r="N428" i="1"/>
  <c r="L428" i="1"/>
  <c r="I428" i="1"/>
  <c r="BG427" i="1"/>
  <c r="BA427" i="1"/>
  <c r="BB427" i="1" s="1"/>
  <c r="AR427" i="1"/>
  <c r="AQ427" i="1"/>
  <c r="AJ427" i="1"/>
  <c r="AM427" i="1" s="1"/>
  <c r="AD427" i="1"/>
  <c r="AE427" i="1" s="1"/>
  <c r="AC427" i="1"/>
  <c r="Z427" i="1"/>
  <c r="AO427" i="1" s="1"/>
  <c r="Y427" i="1"/>
  <c r="V427" i="1"/>
  <c r="T427" i="1"/>
  <c r="S427" i="1"/>
  <c r="P427" i="1"/>
  <c r="W427" i="1" s="1"/>
  <c r="AN427" i="1" s="1"/>
  <c r="N427" i="1"/>
  <c r="U427" i="1" s="1"/>
  <c r="L427" i="1"/>
  <c r="I427" i="1"/>
  <c r="O427" i="1" s="1"/>
  <c r="AR426" i="1"/>
  <c r="AQ426" i="1"/>
  <c r="AJ426" i="1"/>
  <c r="AP426" i="1" s="1"/>
  <c r="AD426" i="1"/>
  <c r="AC426" i="1"/>
  <c r="V426" i="1"/>
  <c r="T426" i="1"/>
  <c r="S426" i="1"/>
  <c r="W426" i="1" s="1"/>
  <c r="P426" i="1"/>
  <c r="N426" i="1"/>
  <c r="L426" i="1"/>
  <c r="I426" i="1"/>
  <c r="BK425" i="1"/>
  <c r="BJ425" i="1"/>
  <c r="AR425" i="1"/>
  <c r="AQ425" i="1"/>
  <c r="AJ425" i="1"/>
  <c r="AM425" i="1" s="1"/>
  <c r="AD425" i="1"/>
  <c r="AC425" i="1"/>
  <c r="V425" i="1"/>
  <c r="T425" i="1"/>
  <c r="S425" i="1"/>
  <c r="BG425" i="1" s="1"/>
  <c r="BL425" i="1" s="1"/>
  <c r="P425" i="1"/>
  <c r="N425" i="1"/>
  <c r="L425" i="1"/>
  <c r="I425" i="1"/>
  <c r="O425" i="1" s="1"/>
  <c r="BA424" i="1"/>
  <c r="AR424" i="1"/>
  <c r="AQ424" i="1"/>
  <c r="AJ424" i="1"/>
  <c r="AP424" i="1" s="1"/>
  <c r="AD424" i="1"/>
  <c r="AE424" i="1" s="1"/>
  <c r="AC424" i="1"/>
  <c r="W424" i="1"/>
  <c r="V424" i="1"/>
  <c r="T424" i="1"/>
  <c r="S424" i="1"/>
  <c r="BG424" i="1" s="1"/>
  <c r="P424" i="1"/>
  <c r="N424" i="1"/>
  <c r="L424" i="1"/>
  <c r="I424" i="1"/>
  <c r="O424" i="1" s="1"/>
  <c r="AR423" i="1"/>
  <c r="AQ423" i="1"/>
  <c r="AJ423" i="1"/>
  <c r="AM423" i="1" s="1"/>
  <c r="AE423" i="1"/>
  <c r="AD423" i="1"/>
  <c r="BA423" i="1" s="1"/>
  <c r="BB423" i="1" s="1"/>
  <c r="AC423" i="1"/>
  <c r="V423" i="1"/>
  <c r="T423" i="1"/>
  <c r="S423" i="1"/>
  <c r="BG423" i="1" s="1"/>
  <c r="P423" i="1"/>
  <c r="N423" i="1"/>
  <c r="U423" i="1" s="1"/>
  <c r="Y423" i="1" s="1"/>
  <c r="L423" i="1"/>
  <c r="I423" i="1"/>
  <c r="BK422" i="1"/>
  <c r="BJ422" i="1"/>
  <c r="AR422" i="1"/>
  <c r="AQ422" i="1"/>
  <c r="AJ422" i="1"/>
  <c r="AP422" i="1" s="1"/>
  <c r="AD422" i="1"/>
  <c r="AC422" i="1"/>
  <c r="V422" i="1"/>
  <c r="T422" i="1"/>
  <c r="S422" i="1"/>
  <c r="P422" i="1"/>
  <c r="O422" i="1"/>
  <c r="N422" i="1"/>
  <c r="U422" i="1" s="1"/>
  <c r="Y422" i="1" s="1"/>
  <c r="L422" i="1"/>
  <c r="I422" i="1"/>
  <c r="AR421" i="1"/>
  <c r="AQ421" i="1"/>
  <c r="AJ421" i="1"/>
  <c r="AP421" i="1" s="1"/>
  <c r="AD421" i="1"/>
  <c r="AC421" i="1"/>
  <c r="V421" i="1"/>
  <c r="T421" i="1"/>
  <c r="S421" i="1"/>
  <c r="BG421" i="1" s="1"/>
  <c r="P421" i="1"/>
  <c r="W421" i="1" s="1"/>
  <c r="Z421" i="1" s="1"/>
  <c r="N421" i="1"/>
  <c r="U421" i="1" s="1"/>
  <c r="Y421" i="1" s="1"/>
  <c r="L421" i="1"/>
  <c r="O421" i="1" s="1"/>
  <c r="I421" i="1"/>
  <c r="AR420" i="1"/>
  <c r="AQ420" i="1"/>
  <c r="AJ420" i="1"/>
  <c r="AM420" i="1" s="1"/>
  <c r="AD420" i="1"/>
  <c r="AC420" i="1"/>
  <c r="V420" i="1"/>
  <c r="T420" i="1"/>
  <c r="S420" i="1"/>
  <c r="BG420" i="1" s="1"/>
  <c r="P420" i="1"/>
  <c r="W420" i="1" s="1"/>
  <c r="O420" i="1"/>
  <c r="N420" i="1"/>
  <c r="U420" i="1" s="1"/>
  <c r="Y420" i="1" s="1"/>
  <c r="L420" i="1"/>
  <c r="I420" i="1"/>
  <c r="BK419" i="1"/>
  <c r="BJ419" i="1"/>
  <c r="BA419" i="1"/>
  <c r="AR419" i="1"/>
  <c r="AQ419" i="1"/>
  <c r="AJ419" i="1"/>
  <c r="AD419" i="1"/>
  <c r="AE419" i="1" s="1"/>
  <c r="AC419" i="1"/>
  <c r="V419" i="1"/>
  <c r="T419" i="1"/>
  <c r="S419" i="1"/>
  <c r="BG419" i="1" s="1"/>
  <c r="BL419" i="1" s="1"/>
  <c r="P419" i="1"/>
  <c r="W419" i="1" s="1"/>
  <c r="Z419" i="1" s="1"/>
  <c r="N419" i="1"/>
  <c r="L419" i="1"/>
  <c r="I419" i="1"/>
  <c r="O419" i="1" s="1"/>
  <c r="AR418" i="1"/>
  <c r="AQ418" i="1"/>
  <c r="AM418" i="1"/>
  <c r="AJ418" i="1"/>
  <c r="AP418" i="1" s="1"/>
  <c r="AD418" i="1"/>
  <c r="AC418" i="1"/>
  <c r="V418" i="1"/>
  <c r="T418" i="1"/>
  <c r="S418" i="1"/>
  <c r="P418" i="1"/>
  <c r="N418" i="1"/>
  <c r="L418" i="1"/>
  <c r="O418" i="1" s="1"/>
  <c r="I418" i="1"/>
  <c r="AR417" i="1"/>
  <c r="AQ417" i="1"/>
  <c r="AP417" i="1"/>
  <c r="AJ417" i="1"/>
  <c r="AM417" i="1" s="1"/>
  <c r="BB417" i="1" s="1"/>
  <c r="AE417" i="1"/>
  <c r="AD417" i="1"/>
  <c r="BA417" i="1" s="1"/>
  <c r="AC417" i="1"/>
  <c r="V417" i="1"/>
  <c r="T417" i="1"/>
  <c r="S417" i="1"/>
  <c r="BG417" i="1" s="1"/>
  <c r="P417" i="1"/>
  <c r="N417" i="1"/>
  <c r="L417" i="1"/>
  <c r="I417" i="1"/>
  <c r="O417" i="1" s="1"/>
  <c r="BK416" i="1"/>
  <c r="BJ416" i="1"/>
  <c r="AR416" i="1"/>
  <c r="AQ416" i="1"/>
  <c r="AJ416" i="1"/>
  <c r="AP416" i="1" s="1"/>
  <c r="AD416" i="1"/>
  <c r="AE416" i="1" s="1"/>
  <c r="AH416" i="1" s="1"/>
  <c r="AC416" i="1"/>
  <c r="BG416" i="1" s="1"/>
  <c r="BL416" i="1" s="1"/>
  <c r="V416" i="1"/>
  <c r="T416" i="1"/>
  <c r="S416" i="1"/>
  <c r="P416" i="1"/>
  <c r="W416" i="1" s="1"/>
  <c r="N416" i="1"/>
  <c r="U416" i="1" s="1"/>
  <c r="Y416" i="1" s="1"/>
  <c r="L416" i="1"/>
  <c r="O416" i="1" s="1"/>
  <c r="I416" i="1"/>
  <c r="AR415" i="1"/>
  <c r="AQ415" i="1"/>
  <c r="AJ415" i="1"/>
  <c r="AM415" i="1" s="1"/>
  <c r="BB415" i="1" s="1"/>
  <c r="AE415" i="1"/>
  <c r="AD415" i="1"/>
  <c r="BA415" i="1" s="1"/>
  <c r="AC415" i="1"/>
  <c r="V415" i="1"/>
  <c r="T415" i="1"/>
  <c r="S415" i="1"/>
  <c r="P415" i="1"/>
  <c r="W415" i="1" s="1"/>
  <c r="N415" i="1"/>
  <c r="U415" i="1" s="1"/>
  <c r="Y415" i="1" s="1"/>
  <c r="L415" i="1"/>
  <c r="O415" i="1" s="1"/>
  <c r="I415" i="1"/>
  <c r="BA414" i="1"/>
  <c r="AR414" i="1"/>
  <c r="AQ414" i="1"/>
  <c r="AJ414" i="1"/>
  <c r="AD414" i="1"/>
  <c r="AE414" i="1" s="1"/>
  <c r="AC414" i="1"/>
  <c r="V414" i="1"/>
  <c r="T414" i="1"/>
  <c r="S414" i="1"/>
  <c r="P414" i="1"/>
  <c r="W414" i="1" s="1"/>
  <c r="Z414" i="1" s="1"/>
  <c r="O414" i="1"/>
  <c r="N414" i="1"/>
  <c r="L414" i="1"/>
  <c r="I414" i="1"/>
  <c r="BK413" i="1"/>
  <c r="BJ413" i="1"/>
  <c r="BA413" i="1"/>
  <c r="AR413" i="1"/>
  <c r="AS413" i="1" s="1"/>
  <c r="AQ413" i="1"/>
  <c r="AM413" i="1"/>
  <c r="AJ413" i="1"/>
  <c r="AP413" i="1" s="1"/>
  <c r="AD413" i="1"/>
  <c r="AE413" i="1" s="1"/>
  <c r="AC413" i="1"/>
  <c r="BG413" i="1" s="1"/>
  <c r="Y413" i="1"/>
  <c r="V413" i="1"/>
  <c r="T413" i="1"/>
  <c r="S413" i="1"/>
  <c r="P413" i="1"/>
  <c r="W413" i="1" s="1"/>
  <c r="N413" i="1"/>
  <c r="U413" i="1" s="1"/>
  <c r="L413" i="1"/>
  <c r="I413" i="1"/>
  <c r="AR412" i="1"/>
  <c r="AQ412" i="1"/>
  <c r="AJ412" i="1"/>
  <c r="AP412" i="1" s="1"/>
  <c r="AD412" i="1"/>
  <c r="AE412" i="1" s="1"/>
  <c r="AC412" i="1"/>
  <c r="V412" i="1"/>
  <c r="T412" i="1"/>
  <c r="S412" i="1"/>
  <c r="P412" i="1"/>
  <c r="N412" i="1"/>
  <c r="L412" i="1"/>
  <c r="I412" i="1"/>
  <c r="O412" i="1" s="1"/>
  <c r="BA411" i="1"/>
  <c r="BB411" i="1" s="1"/>
  <c r="AR411" i="1"/>
  <c r="AQ411" i="1"/>
  <c r="AJ411" i="1"/>
  <c r="AM411" i="1" s="1"/>
  <c r="AD411" i="1"/>
  <c r="AE411" i="1" s="1"/>
  <c r="AC411" i="1"/>
  <c r="BG411" i="1" s="1"/>
  <c r="V411" i="1"/>
  <c r="T411" i="1"/>
  <c r="S411" i="1"/>
  <c r="P411" i="1"/>
  <c r="N411" i="1"/>
  <c r="U411" i="1" s="1"/>
  <c r="Y411" i="1" s="1"/>
  <c r="L411" i="1"/>
  <c r="I411" i="1"/>
  <c r="O411" i="1" s="1"/>
  <c r="BK410" i="1"/>
  <c r="BJ410" i="1"/>
  <c r="AR410" i="1"/>
  <c r="AQ410" i="1"/>
  <c r="AJ410" i="1"/>
  <c r="AD410" i="1"/>
  <c r="AC410" i="1"/>
  <c r="V410" i="1"/>
  <c r="T410" i="1"/>
  <c r="S410" i="1"/>
  <c r="P410" i="1"/>
  <c r="N410" i="1"/>
  <c r="L410" i="1"/>
  <c r="O410" i="1" s="1"/>
  <c r="I410" i="1"/>
  <c r="AR409" i="1"/>
  <c r="AQ409" i="1"/>
  <c r="AJ409" i="1"/>
  <c r="AM409" i="1" s="1"/>
  <c r="AD409" i="1"/>
  <c r="AC409" i="1"/>
  <c r="V409" i="1"/>
  <c r="T409" i="1"/>
  <c r="S409" i="1"/>
  <c r="BG409" i="1" s="1"/>
  <c r="P409" i="1"/>
  <c r="N409" i="1"/>
  <c r="L409" i="1"/>
  <c r="I409" i="1"/>
  <c r="O409" i="1" s="1"/>
  <c r="BA408" i="1"/>
  <c r="AR408" i="1"/>
  <c r="AQ408" i="1"/>
  <c r="AP408" i="1"/>
  <c r="AJ408" i="1"/>
  <c r="AM408" i="1" s="1"/>
  <c r="AD408" i="1"/>
  <c r="AE408" i="1" s="1"/>
  <c r="AC408" i="1"/>
  <c r="V408" i="1"/>
  <c r="T408" i="1"/>
  <c r="S408" i="1"/>
  <c r="P408" i="1"/>
  <c r="W408" i="1" s="1"/>
  <c r="Z408" i="1" s="1"/>
  <c r="N408" i="1"/>
  <c r="U408" i="1" s="1"/>
  <c r="Y408" i="1" s="1"/>
  <c r="L408" i="1"/>
  <c r="I408" i="1"/>
  <c r="O408" i="1" s="1"/>
  <c r="BK407" i="1"/>
  <c r="BJ407" i="1"/>
  <c r="AR407" i="1"/>
  <c r="AQ407" i="1"/>
  <c r="AJ407" i="1"/>
  <c r="AP407" i="1" s="1"/>
  <c r="AD407" i="1"/>
  <c r="BA407" i="1" s="1"/>
  <c r="AC407" i="1"/>
  <c r="V407" i="1"/>
  <c r="T407" i="1"/>
  <c r="S407" i="1"/>
  <c r="W407" i="1" s="1"/>
  <c r="P407" i="1"/>
  <c r="N407" i="1"/>
  <c r="L407" i="1"/>
  <c r="I407" i="1"/>
  <c r="O407" i="1" s="1"/>
  <c r="AR406" i="1"/>
  <c r="AQ406" i="1"/>
  <c r="AJ406" i="1"/>
  <c r="AM406" i="1" s="1"/>
  <c r="AD406" i="1"/>
  <c r="AE406" i="1" s="1"/>
  <c r="AI406" i="1" s="1"/>
  <c r="AC406" i="1"/>
  <c r="V406" i="1"/>
  <c r="T406" i="1"/>
  <c r="S406" i="1"/>
  <c r="P406" i="1"/>
  <c r="W406" i="1" s="1"/>
  <c r="N406" i="1"/>
  <c r="L406" i="1"/>
  <c r="I406" i="1"/>
  <c r="BA405" i="1"/>
  <c r="AR405" i="1"/>
  <c r="AQ405" i="1"/>
  <c r="AJ405" i="1"/>
  <c r="AP405" i="1" s="1"/>
  <c r="AH405" i="1"/>
  <c r="AD405" i="1"/>
  <c r="AE405" i="1" s="1"/>
  <c r="AI405" i="1" s="1"/>
  <c r="AX405" i="1" s="1"/>
  <c r="AC405" i="1"/>
  <c r="V405" i="1"/>
  <c r="T405" i="1"/>
  <c r="S405" i="1"/>
  <c r="P405" i="1"/>
  <c r="N405" i="1"/>
  <c r="L405" i="1"/>
  <c r="I405" i="1"/>
  <c r="O405" i="1" s="1"/>
  <c r="BK404" i="1"/>
  <c r="BJ404" i="1"/>
  <c r="AR404" i="1"/>
  <c r="AQ404" i="1"/>
  <c r="AJ404" i="1"/>
  <c r="AP404" i="1" s="1"/>
  <c r="AD404" i="1"/>
  <c r="AE404" i="1" s="1"/>
  <c r="AI404" i="1" s="1"/>
  <c r="AX404" i="1" s="1"/>
  <c r="AC404" i="1"/>
  <c r="V404" i="1"/>
  <c r="T404" i="1"/>
  <c r="S404" i="1"/>
  <c r="P404" i="1"/>
  <c r="N404" i="1"/>
  <c r="L404" i="1"/>
  <c r="I404" i="1"/>
  <c r="BC403" i="1"/>
  <c r="AR403" i="1"/>
  <c r="AQ403" i="1"/>
  <c r="AP403" i="1"/>
  <c r="AJ403" i="1"/>
  <c r="AM403" i="1" s="1"/>
  <c r="AD403" i="1"/>
  <c r="AE403" i="1" s="1"/>
  <c r="AH403" i="1" s="1"/>
  <c r="AC403" i="1"/>
  <c r="V403" i="1"/>
  <c r="T403" i="1"/>
  <c r="S403" i="1"/>
  <c r="P403" i="1"/>
  <c r="W403" i="1" s="1"/>
  <c r="N403" i="1"/>
  <c r="L403" i="1"/>
  <c r="I403" i="1"/>
  <c r="AR402" i="1"/>
  <c r="AQ402" i="1"/>
  <c r="AJ402" i="1"/>
  <c r="AD402" i="1"/>
  <c r="AE402" i="1" s="1"/>
  <c r="AH402" i="1" s="1"/>
  <c r="AC402" i="1"/>
  <c r="V402" i="1"/>
  <c r="T402" i="1"/>
  <c r="S402" i="1"/>
  <c r="P402" i="1"/>
  <c r="W402" i="1" s="1"/>
  <c r="N402" i="1"/>
  <c r="U402" i="1" s="1"/>
  <c r="Y402" i="1" s="1"/>
  <c r="L402" i="1"/>
  <c r="I402" i="1"/>
  <c r="BK401" i="1"/>
  <c r="BJ401" i="1"/>
  <c r="AR401" i="1"/>
  <c r="AQ401" i="1"/>
  <c r="AJ401" i="1"/>
  <c r="AP401" i="1" s="1"/>
  <c r="AD401" i="1"/>
  <c r="AC401" i="1"/>
  <c r="V401" i="1"/>
  <c r="T401" i="1"/>
  <c r="S401" i="1"/>
  <c r="P401" i="1"/>
  <c r="W401" i="1" s="1"/>
  <c r="N401" i="1"/>
  <c r="U401" i="1" s="1"/>
  <c r="Y401" i="1" s="1"/>
  <c r="L401" i="1"/>
  <c r="I401" i="1"/>
  <c r="O401" i="1" s="1"/>
  <c r="AR400" i="1"/>
  <c r="AQ400" i="1"/>
  <c r="AJ400" i="1"/>
  <c r="AP400" i="1" s="1"/>
  <c r="AD400" i="1"/>
  <c r="AC400" i="1"/>
  <c r="V400" i="1"/>
  <c r="U400" i="1"/>
  <c r="Y400" i="1" s="1"/>
  <c r="T400" i="1"/>
  <c r="S400" i="1"/>
  <c r="P400" i="1"/>
  <c r="W400" i="1" s="1"/>
  <c r="N400" i="1"/>
  <c r="L400" i="1"/>
  <c r="I400" i="1"/>
  <c r="O400" i="1" s="1"/>
  <c r="AR399" i="1"/>
  <c r="AQ399" i="1"/>
  <c r="AJ399" i="1"/>
  <c r="AP399" i="1" s="1"/>
  <c r="AD399" i="1"/>
  <c r="AC399" i="1"/>
  <c r="V399" i="1"/>
  <c r="T399" i="1"/>
  <c r="S399" i="1"/>
  <c r="P399" i="1"/>
  <c r="N399" i="1"/>
  <c r="U399" i="1" s="1"/>
  <c r="Y399" i="1" s="1"/>
  <c r="L399" i="1"/>
  <c r="I399" i="1"/>
  <c r="BK398" i="1"/>
  <c r="BJ398" i="1"/>
  <c r="AR398" i="1"/>
  <c r="AQ398" i="1"/>
  <c r="AP398" i="1"/>
  <c r="AM398" i="1"/>
  <c r="AJ398" i="1"/>
  <c r="AD398" i="1"/>
  <c r="AE398" i="1" s="1"/>
  <c r="AH398" i="1" s="1"/>
  <c r="AC398" i="1"/>
  <c r="V398" i="1"/>
  <c r="T398" i="1"/>
  <c r="S398" i="1"/>
  <c r="P398" i="1"/>
  <c r="W398" i="1" s="1"/>
  <c r="N398" i="1"/>
  <c r="L398" i="1"/>
  <c r="I398" i="1"/>
  <c r="O398" i="1" s="1"/>
  <c r="AR397" i="1"/>
  <c r="AS397" i="1" s="1"/>
  <c r="AQ397" i="1"/>
  <c r="AJ397" i="1"/>
  <c r="AP397" i="1" s="1"/>
  <c r="AD397" i="1"/>
  <c r="BA397" i="1" s="1"/>
  <c r="AC397" i="1"/>
  <c r="V397" i="1"/>
  <c r="T397" i="1"/>
  <c r="S397" i="1"/>
  <c r="BG397" i="1" s="1"/>
  <c r="P397" i="1"/>
  <c r="W397" i="1" s="1"/>
  <c r="N397" i="1"/>
  <c r="U397" i="1" s="1"/>
  <c r="Y397" i="1" s="1"/>
  <c r="L397" i="1"/>
  <c r="I397" i="1"/>
  <c r="O397" i="1" s="1"/>
  <c r="AR396" i="1"/>
  <c r="AQ396" i="1"/>
  <c r="AJ396" i="1"/>
  <c r="AD396" i="1"/>
  <c r="BA396" i="1" s="1"/>
  <c r="AC396" i="1"/>
  <c r="V396" i="1"/>
  <c r="T396" i="1"/>
  <c r="S396" i="1"/>
  <c r="BG396" i="1" s="1"/>
  <c r="P396" i="1"/>
  <c r="N396" i="1"/>
  <c r="L396" i="1"/>
  <c r="I396" i="1"/>
  <c r="O396" i="1" s="1"/>
  <c r="BK395" i="1"/>
  <c r="BJ395" i="1"/>
  <c r="AR395" i="1"/>
  <c r="AQ395" i="1"/>
  <c r="AJ395" i="1"/>
  <c r="AP395" i="1" s="1"/>
  <c r="AD395" i="1"/>
  <c r="AC395" i="1"/>
  <c r="V395" i="1"/>
  <c r="T395" i="1"/>
  <c r="S395" i="1"/>
  <c r="BG395" i="1" s="1"/>
  <c r="BL395" i="1" s="1"/>
  <c r="P395" i="1"/>
  <c r="W395" i="1" s="1"/>
  <c r="Z395" i="1" s="1"/>
  <c r="O395" i="1"/>
  <c r="N395" i="1"/>
  <c r="L395" i="1"/>
  <c r="I395" i="1"/>
  <c r="AR394" i="1"/>
  <c r="AQ394" i="1"/>
  <c r="AM394" i="1"/>
  <c r="AJ394" i="1"/>
  <c r="AP394" i="1" s="1"/>
  <c r="AD394" i="1"/>
  <c r="BA394" i="1" s="1"/>
  <c r="AC394" i="1"/>
  <c r="V394" i="1"/>
  <c r="T394" i="1"/>
  <c r="S394" i="1"/>
  <c r="BG394" i="1" s="1"/>
  <c r="P394" i="1"/>
  <c r="N394" i="1"/>
  <c r="L394" i="1"/>
  <c r="I394" i="1"/>
  <c r="O394" i="1" s="1"/>
  <c r="AR393" i="1"/>
  <c r="AQ393" i="1"/>
  <c r="AJ393" i="1"/>
  <c r="AP393" i="1" s="1"/>
  <c r="AD393" i="1"/>
  <c r="BA393" i="1" s="1"/>
  <c r="AC393" i="1"/>
  <c r="BG393" i="1" s="1"/>
  <c r="V393" i="1"/>
  <c r="T393" i="1"/>
  <c r="S393" i="1"/>
  <c r="P393" i="1"/>
  <c r="W393" i="1" s="1"/>
  <c r="O393" i="1"/>
  <c r="N393" i="1"/>
  <c r="U393" i="1" s="1"/>
  <c r="Y393" i="1" s="1"/>
  <c r="L393" i="1"/>
  <c r="I393" i="1"/>
  <c r="BK392" i="1"/>
  <c r="BJ392" i="1"/>
  <c r="AR392" i="1"/>
  <c r="AQ392" i="1"/>
  <c r="AJ392" i="1"/>
  <c r="AP392" i="1" s="1"/>
  <c r="AD392" i="1"/>
  <c r="BA392" i="1" s="1"/>
  <c r="AC392" i="1"/>
  <c r="W392" i="1"/>
  <c r="Z392" i="1" s="1"/>
  <c r="V392" i="1"/>
  <c r="T392" i="1"/>
  <c r="S392" i="1"/>
  <c r="BG392" i="1" s="1"/>
  <c r="BL392" i="1" s="1"/>
  <c r="P392" i="1"/>
  <c r="N392" i="1"/>
  <c r="U392" i="1" s="1"/>
  <c r="Y392" i="1" s="1"/>
  <c r="L392" i="1"/>
  <c r="I392" i="1"/>
  <c r="O392" i="1" s="1"/>
  <c r="AR391" i="1"/>
  <c r="AQ391" i="1"/>
  <c r="AJ391" i="1"/>
  <c r="AP391" i="1" s="1"/>
  <c r="AD391" i="1"/>
  <c r="AC391" i="1"/>
  <c r="V391" i="1"/>
  <c r="T391" i="1"/>
  <c r="S391" i="1"/>
  <c r="BG391" i="1" s="1"/>
  <c r="P391" i="1"/>
  <c r="W391" i="1" s="1"/>
  <c r="Z391" i="1" s="1"/>
  <c r="O391" i="1"/>
  <c r="N391" i="1"/>
  <c r="L391" i="1"/>
  <c r="I391" i="1"/>
  <c r="AR390" i="1"/>
  <c r="AQ390" i="1"/>
  <c r="AN390" i="1"/>
  <c r="AM390" i="1"/>
  <c r="AJ390" i="1"/>
  <c r="AP390" i="1" s="1"/>
  <c r="AE390" i="1"/>
  <c r="AI390" i="1" s="1"/>
  <c r="AD390" i="1"/>
  <c r="BA390" i="1" s="1"/>
  <c r="BB390" i="1" s="1"/>
  <c r="AC390" i="1"/>
  <c r="W390" i="1"/>
  <c r="Z390" i="1" s="1"/>
  <c r="AO390" i="1" s="1"/>
  <c r="V390" i="1"/>
  <c r="T390" i="1"/>
  <c r="S390" i="1"/>
  <c r="BG390" i="1" s="1"/>
  <c r="P390" i="1"/>
  <c r="N390" i="1"/>
  <c r="U390" i="1" s="1"/>
  <c r="Y390" i="1" s="1"/>
  <c r="L390" i="1"/>
  <c r="I390" i="1"/>
  <c r="O390" i="1" s="1"/>
  <c r="BK389" i="1"/>
  <c r="BJ389" i="1"/>
  <c r="AR389" i="1"/>
  <c r="AQ389" i="1"/>
  <c r="AJ389" i="1"/>
  <c r="AE389" i="1"/>
  <c r="AI389" i="1" s="1"/>
  <c r="AD389" i="1"/>
  <c r="BA389" i="1" s="1"/>
  <c r="AC389" i="1"/>
  <c r="V389" i="1"/>
  <c r="T389" i="1"/>
  <c r="S389" i="1"/>
  <c r="BG389" i="1" s="1"/>
  <c r="BL389" i="1" s="1"/>
  <c r="P389" i="1"/>
  <c r="N389" i="1"/>
  <c r="L389" i="1"/>
  <c r="I389" i="1"/>
  <c r="O389" i="1" s="1"/>
  <c r="AR388" i="1"/>
  <c r="AS388" i="1" s="1"/>
  <c r="AQ388" i="1"/>
  <c r="AJ388" i="1"/>
  <c r="AP388" i="1" s="1"/>
  <c r="AD388" i="1"/>
  <c r="BA388" i="1" s="1"/>
  <c r="AC388" i="1"/>
  <c r="W388" i="1"/>
  <c r="Z388" i="1" s="1"/>
  <c r="V388" i="1"/>
  <c r="T388" i="1"/>
  <c r="S388" i="1"/>
  <c r="BG388" i="1" s="1"/>
  <c r="P388" i="1"/>
  <c r="N388" i="1"/>
  <c r="L388" i="1"/>
  <c r="I388" i="1"/>
  <c r="O388" i="1" s="1"/>
  <c r="AR387" i="1"/>
  <c r="AQ387" i="1"/>
  <c r="AJ387" i="1"/>
  <c r="AP387" i="1" s="1"/>
  <c r="AE387" i="1"/>
  <c r="AI387" i="1" s="1"/>
  <c r="AD387" i="1"/>
  <c r="BA387" i="1" s="1"/>
  <c r="AC387" i="1"/>
  <c r="V387" i="1"/>
  <c r="T387" i="1"/>
  <c r="S387" i="1"/>
  <c r="BG387" i="1" s="1"/>
  <c r="P387" i="1"/>
  <c r="W387" i="1" s="1"/>
  <c r="N387" i="1"/>
  <c r="L387" i="1"/>
  <c r="O387" i="1" s="1"/>
  <c r="I387" i="1"/>
  <c r="BK386" i="1"/>
  <c r="BJ386" i="1"/>
  <c r="BG386" i="1"/>
  <c r="BL386" i="1" s="1"/>
  <c r="AR386" i="1"/>
  <c r="AQ386" i="1"/>
  <c r="AJ386" i="1"/>
  <c r="AP386" i="1" s="1"/>
  <c r="AD386" i="1"/>
  <c r="BA386" i="1" s="1"/>
  <c r="AC386" i="1"/>
  <c r="Z386" i="1"/>
  <c r="Y386" i="1"/>
  <c r="W386" i="1"/>
  <c r="V386" i="1"/>
  <c r="T386" i="1"/>
  <c r="S386" i="1"/>
  <c r="P386" i="1"/>
  <c r="N386" i="1"/>
  <c r="U386" i="1" s="1"/>
  <c r="L386" i="1"/>
  <c r="I386" i="1"/>
  <c r="AR385" i="1"/>
  <c r="AQ385" i="1"/>
  <c r="AJ385" i="1"/>
  <c r="AP385" i="1" s="1"/>
  <c r="AE385" i="1"/>
  <c r="AD385" i="1"/>
  <c r="BA385" i="1" s="1"/>
  <c r="AC385" i="1"/>
  <c r="V385" i="1"/>
  <c r="T385" i="1"/>
  <c r="S385" i="1"/>
  <c r="BG385" i="1" s="1"/>
  <c r="P385" i="1"/>
  <c r="W385" i="1" s="1"/>
  <c r="N385" i="1"/>
  <c r="U385" i="1" s="1"/>
  <c r="Y385" i="1" s="1"/>
  <c r="L385" i="1"/>
  <c r="O385" i="1" s="1"/>
  <c r="I385" i="1"/>
  <c r="BG384" i="1"/>
  <c r="AR384" i="1"/>
  <c r="AQ384" i="1"/>
  <c r="AJ384" i="1"/>
  <c r="AE384" i="1"/>
  <c r="AD384" i="1"/>
  <c r="BA384" i="1" s="1"/>
  <c r="AC384" i="1"/>
  <c r="V384" i="1"/>
  <c r="T384" i="1"/>
  <c r="S384" i="1"/>
  <c r="P384" i="1"/>
  <c r="W384" i="1" s="1"/>
  <c r="Z384" i="1" s="1"/>
  <c r="N384" i="1"/>
  <c r="U384" i="1" s="1"/>
  <c r="Y384" i="1" s="1"/>
  <c r="L384" i="1"/>
  <c r="O384" i="1" s="1"/>
  <c r="I384" i="1"/>
  <c r="BK383" i="1"/>
  <c r="BJ383" i="1"/>
  <c r="AR383" i="1"/>
  <c r="AQ383" i="1"/>
  <c r="AP383" i="1"/>
  <c r="AJ383" i="1"/>
  <c r="AM383" i="1" s="1"/>
  <c r="AE383" i="1"/>
  <c r="AD383" i="1"/>
  <c r="BA383" i="1" s="1"/>
  <c r="AC383" i="1"/>
  <c r="V383" i="1"/>
  <c r="T383" i="1"/>
  <c r="S383" i="1"/>
  <c r="BG383" i="1" s="1"/>
  <c r="P383" i="1"/>
  <c r="W383" i="1" s="1"/>
  <c r="N383" i="1"/>
  <c r="U383" i="1" s="1"/>
  <c r="Y383" i="1" s="1"/>
  <c r="L383" i="1"/>
  <c r="O383" i="1" s="1"/>
  <c r="I383" i="1"/>
  <c r="AR382" i="1"/>
  <c r="AQ382" i="1"/>
  <c r="AJ382" i="1"/>
  <c r="AM382" i="1" s="1"/>
  <c r="AD382" i="1"/>
  <c r="AC382" i="1"/>
  <c r="V382" i="1"/>
  <c r="T382" i="1"/>
  <c r="S382" i="1"/>
  <c r="P382" i="1"/>
  <c r="W382" i="1" s="1"/>
  <c r="N382" i="1"/>
  <c r="L382" i="1"/>
  <c r="I382" i="1"/>
  <c r="AR381" i="1"/>
  <c r="AQ381" i="1"/>
  <c r="AJ381" i="1"/>
  <c r="AM381" i="1" s="1"/>
  <c r="AD381" i="1"/>
  <c r="BA381" i="1" s="1"/>
  <c r="BB381" i="1" s="1"/>
  <c r="AC381" i="1"/>
  <c r="W381" i="1"/>
  <c r="V381" i="1"/>
  <c r="T381" i="1"/>
  <c r="S381" i="1"/>
  <c r="P381" i="1"/>
  <c r="N381" i="1"/>
  <c r="U381" i="1" s="1"/>
  <c r="Y381" i="1" s="1"/>
  <c r="L381" i="1"/>
  <c r="I381" i="1"/>
  <c r="BK380" i="1"/>
  <c r="BJ380" i="1"/>
  <c r="AR380" i="1"/>
  <c r="AQ380" i="1"/>
  <c r="AJ380" i="1"/>
  <c r="AP380" i="1" s="1"/>
  <c r="AD380" i="1"/>
  <c r="AC380" i="1"/>
  <c r="V380" i="1"/>
  <c r="T380" i="1"/>
  <c r="S380" i="1"/>
  <c r="P380" i="1"/>
  <c r="W380" i="1" s="1"/>
  <c r="N380" i="1"/>
  <c r="L380" i="1"/>
  <c r="O380" i="1" s="1"/>
  <c r="I380" i="1"/>
  <c r="AR379" i="1"/>
  <c r="AQ379" i="1"/>
  <c r="AJ379" i="1"/>
  <c r="AM379" i="1" s="1"/>
  <c r="AD379" i="1"/>
  <c r="BA379" i="1" s="1"/>
  <c r="AC379" i="1"/>
  <c r="V379" i="1"/>
  <c r="T379" i="1"/>
  <c r="S379" i="1"/>
  <c r="P379" i="1"/>
  <c r="N379" i="1"/>
  <c r="L379" i="1"/>
  <c r="O379" i="1" s="1"/>
  <c r="I379" i="1"/>
  <c r="AR378" i="1"/>
  <c r="AQ378" i="1"/>
  <c r="AP378" i="1"/>
  <c r="AJ378" i="1"/>
  <c r="AM378" i="1" s="1"/>
  <c r="AD378" i="1"/>
  <c r="BA378" i="1" s="1"/>
  <c r="AC378" i="1"/>
  <c r="V378" i="1"/>
  <c r="T378" i="1"/>
  <c r="S378" i="1"/>
  <c r="BG378" i="1" s="1"/>
  <c r="P378" i="1"/>
  <c r="N378" i="1"/>
  <c r="L378" i="1"/>
  <c r="O378" i="1" s="1"/>
  <c r="I378" i="1"/>
  <c r="BK377" i="1"/>
  <c r="BJ377" i="1"/>
  <c r="AR377" i="1"/>
  <c r="AQ377" i="1"/>
  <c r="AJ377" i="1"/>
  <c r="AM377" i="1" s="1"/>
  <c r="AD377" i="1"/>
  <c r="BA377" i="1" s="1"/>
  <c r="AC377" i="1"/>
  <c r="V377" i="1"/>
  <c r="T377" i="1"/>
  <c r="S377" i="1"/>
  <c r="BG377" i="1" s="1"/>
  <c r="P377" i="1"/>
  <c r="W377" i="1" s="1"/>
  <c r="N377" i="1"/>
  <c r="L377" i="1"/>
  <c r="O377" i="1" s="1"/>
  <c r="I377" i="1"/>
  <c r="AR376" i="1"/>
  <c r="AQ376" i="1"/>
  <c r="AJ376" i="1"/>
  <c r="AP376" i="1" s="1"/>
  <c r="AD376" i="1"/>
  <c r="AE376" i="1" s="1"/>
  <c r="AC376" i="1"/>
  <c r="V376" i="1"/>
  <c r="T376" i="1"/>
  <c r="S376" i="1"/>
  <c r="BG376" i="1" s="1"/>
  <c r="P376" i="1"/>
  <c r="W376" i="1" s="1"/>
  <c r="N376" i="1"/>
  <c r="L376" i="1"/>
  <c r="O376" i="1" s="1"/>
  <c r="I376" i="1"/>
  <c r="AR375" i="1"/>
  <c r="AQ375" i="1"/>
  <c r="AJ375" i="1"/>
  <c r="AP375" i="1" s="1"/>
  <c r="AD375" i="1"/>
  <c r="BA375" i="1" s="1"/>
  <c r="AC375" i="1"/>
  <c r="V375" i="1"/>
  <c r="T375" i="1"/>
  <c r="S375" i="1"/>
  <c r="P375" i="1"/>
  <c r="N375" i="1"/>
  <c r="L375" i="1"/>
  <c r="I375" i="1"/>
  <c r="BK374" i="1"/>
  <c r="BJ374" i="1"/>
  <c r="AR374" i="1"/>
  <c r="AQ374" i="1"/>
  <c r="AJ374" i="1"/>
  <c r="AP374" i="1" s="1"/>
  <c r="AD374" i="1"/>
  <c r="BA374" i="1" s="1"/>
  <c r="AC374" i="1"/>
  <c r="V374" i="1"/>
  <c r="T374" i="1"/>
  <c r="S374" i="1"/>
  <c r="P374" i="1"/>
  <c r="W374" i="1" s="1"/>
  <c r="N374" i="1"/>
  <c r="U374" i="1" s="1"/>
  <c r="Y374" i="1" s="1"/>
  <c r="L374" i="1"/>
  <c r="I374" i="1"/>
  <c r="AR373" i="1"/>
  <c r="AQ373" i="1"/>
  <c r="AP373" i="1"/>
  <c r="AJ373" i="1"/>
  <c r="AM373" i="1" s="1"/>
  <c r="AD373" i="1"/>
  <c r="BA373" i="1" s="1"/>
  <c r="AC373" i="1"/>
  <c r="W373" i="1"/>
  <c r="V373" i="1"/>
  <c r="T373" i="1"/>
  <c r="S373" i="1"/>
  <c r="P373" i="1"/>
  <c r="N373" i="1"/>
  <c r="U373" i="1" s="1"/>
  <c r="Y373" i="1" s="1"/>
  <c r="L373" i="1"/>
  <c r="I373" i="1"/>
  <c r="BA372" i="1"/>
  <c r="AR372" i="1"/>
  <c r="AQ372" i="1"/>
  <c r="AJ372" i="1"/>
  <c r="AP372" i="1" s="1"/>
  <c r="AD372" i="1"/>
  <c r="AE372" i="1" s="1"/>
  <c r="AC372" i="1"/>
  <c r="W372" i="1"/>
  <c r="V372" i="1"/>
  <c r="T372" i="1"/>
  <c r="S372" i="1"/>
  <c r="P372" i="1"/>
  <c r="N372" i="1"/>
  <c r="L372" i="1"/>
  <c r="O372" i="1" s="1"/>
  <c r="I372" i="1"/>
  <c r="BK371" i="1"/>
  <c r="BJ371" i="1"/>
  <c r="AR371" i="1"/>
  <c r="AQ371" i="1"/>
  <c r="AJ371" i="1"/>
  <c r="AM371" i="1" s="1"/>
  <c r="AD371" i="1"/>
  <c r="BA371" i="1" s="1"/>
  <c r="AC371" i="1"/>
  <c r="V371" i="1"/>
  <c r="T371" i="1"/>
  <c r="S371" i="1"/>
  <c r="BG371" i="1" s="1"/>
  <c r="P371" i="1"/>
  <c r="N371" i="1"/>
  <c r="L371" i="1"/>
  <c r="O371" i="1" s="1"/>
  <c r="I371" i="1"/>
  <c r="AR370" i="1"/>
  <c r="AQ370" i="1"/>
  <c r="AJ370" i="1"/>
  <c r="AD370" i="1"/>
  <c r="BA370" i="1" s="1"/>
  <c r="AC370" i="1"/>
  <c r="V370" i="1"/>
  <c r="T370" i="1"/>
  <c r="S370" i="1"/>
  <c r="P370" i="1"/>
  <c r="W370" i="1" s="1"/>
  <c r="N370" i="1"/>
  <c r="U370" i="1" s="1"/>
  <c r="Y370" i="1" s="1"/>
  <c r="L370" i="1"/>
  <c r="I370" i="1"/>
  <c r="AR369" i="1"/>
  <c r="AQ369" i="1"/>
  <c r="AJ369" i="1"/>
  <c r="AM369" i="1" s="1"/>
  <c r="AD369" i="1"/>
  <c r="BA369" i="1" s="1"/>
  <c r="BB369" i="1" s="1"/>
  <c r="AC369" i="1"/>
  <c r="V369" i="1"/>
  <c r="T369" i="1"/>
  <c r="S369" i="1"/>
  <c r="P369" i="1"/>
  <c r="N369" i="1"/>
  <c r="U369" i="1" s="1"/>
  <c r="Y369" i="1" s="1"/>
  <c r="L369" i="1"/>
  <c r="I369" i="1"/>
  <c r="BK368" i="1"/>
  <c r="BJ368" i="1"/>
  <c r="AR368" i="1"/>
  <c r="AQ368" i="1"/>
  <c r="AJ368" i="1"/>
  <c r="AP368" i="1" s="1"/>
  <c r="AD368" i="1"/>
  <c r="AC368" i="1"/>
  <c r="V368" i="1"/>
  <c r="T368" i="1"/>
  <c r="S368" i="1"/>
  <c r="P368" i="1"/>
  <c r="W368" i="1" s="1"/>
  <c r="N368" i="1"/>
  <c r="L368" i="1"/>
  <c r="O368" i="1" s="1"/>
  <c r="I368" i="1"/>
  <c r="AR367" i="1"/>
  <c r="AQ367" i="1"/>
  <c r="AJ367" i="1"/>
  <c r="AP367" i="1" s="1"/>
  <c r="AD367" i="1"/>
  <c r="BA367" i="1" s="1"/>
  <c r="AC367" i="1"/>
  <c r="V367" i="1"/>
  <c r="T367" i="1"/>
  <c r="S367" i="1"/>
  <c r="P367" i="1"/>
  <c r="N367" i="1"/>
  <c r="L367" i="1"/>
  <c r="O367" i="1" s="1"/>
  <c r="I367" i="1"/>
  <c r="AR366" i="1"/>
  <c r="AQ366" i="1"/>
  <c r="AP366" i="1"/>
  <c r="AJ366" i="1"/>
  <c r="AM366" i="1" s="1"/>
  <c r="AD366" i="1"/>
  <c r="BA366" i="1" s="1"/>
  <c r="AC366" i="1"/>
  <c r="V366" i="1"/>
  <c r="T366" i="1"/>
  <c r="S366" i="1"/>
  <c r="BG366" i="1" s="1"/>
  <c r="P366" i="1"/>
  <c r="N366" i="1"/>
  <c r="L366" i="1"/>
  <c r="I366" i="1"/>
  <c r="BK365" i="1"/>
  <c r="BJ365" i="1"/>
  <c r="BG365" i="1"/>
  <c r="AR365" i="1"/>
  <c r="AQ365" i="1"/>
  <c r="AP365" i="1"/>
  <c r="AJ365" i="1"/>
  <c r="AM365" i="1" s="1"/>
  <c r="AE365" i="1"/>
  <c r="AI365" i="1" s="1"/>
  <c r="AX365" i="1" s="1"/>
  <c r="AD365" i="1"/>
  <c r="BA365" i="1" s="1"/>
  <c r="AC365" i="1"/>
  <c r="V365" i="1"/>
  <c r="T365" i="1"/>
  <c r="S365" i="1"/>
  <c r="P365" i="1"/>
  <c r="N365" i="1"/>
  <c r="U365" i="1" s="1"/>
  <c r="Y365" i="1" s="1"/>
  <c r="L365" i="1"/>
  <c r="I365" i="1"/>
  <c r="O365" i="1" s="1"/>
  <c r="AR364" i="1"/>
  <c r="AQ364" i="1"/>
  <c r="AJ364" i="1"/>
  <c r="AP364" i="1" s="1"/>
  <c r="AD364" i="1"/>
  <c r="BA364" i="1" s="1"/>
  <c r="AC364" i="1"/>
  <c r="V364" i="1"/>
  <c r="T364" i="1"/>
  <c r="S364" i="1"/>
  <c r="P364" i="1"/>
  <c r="N364" i="1"/>
  <c r="U364" i="1" s="1"/>
  <c r="Y364" i="1" s="1"/>
  <c r="L364" i="1"/>
  <c r="I364" i="1"/>
  <c r="AR363" i="1"/>
  <c r="AQ363" i="1"/>
  <c r="AJ363" i="1"/>
  <c r="AM363" i="1" s="1"/>
  <c r="AD363" i="1"/>
  <c r="AE363" i="1" s="1"/>
  <c r="AC363" i="1"/>
  <c r="V363" i="1"/>
  <c r="T363" i="1"/>
  <c r="S363" i="1"/>
  <c r="P363" i="1"/>
  <c r="N363" i="1"/>
  <c r="L363" i="1"/>
  <c r="I363" i="1"/>
  <c r="BK362" i="1"/>
  <c r="BJ362" i="1"/>
  <c r="AR362" i="1"/>
  <c r="AQ362" i="1"/>
  <c r="AJ362" i="1"/>
  <c r="AM362" i="1" s="1"/>
  <c r="AD362" i="1"/>
  <c r="AE362" i="1" s="1"/>
  <c r="AC362" i="1"/>
  <c r="W362" i="1"/>
  <c r="V362" i="1"/>
  <c r="T362" i="1"/>
  <c r="S362" i="1"/>
  <c r="P362" i="1"/>
  <c r="N362" i="1"/>
  <c r="U362" i="1" s="1"/>
  <c r="Y362" i="1" s="1"/>
  <c r="L362" i="1"/>
  <c r="I362" i="1"/>
  <c r="AR361" i="1"/>
  <c r="AQ361" i="1"/>
  <c r="AJ361" i="1"/>
  <c r="AM361" i="1" s="1"/>
  <c r="AD361" i="1"/>
  <c r="AE361" i="1" s="1"/>
  <c r="AC361" i="1"/>
  <c r="V361" i="1"/>
  <c r="T361" i="1"/>
  <c r="S361" i="1"/>
  <c r="BG361" i="1" s="1"/>
  <c r="P361" i="1"/>
  <c r="W361" i="1" s="1"/>
  <c r="N361" i="1"/>
  <c r="L361" i="1"/>
  <c r="O361" i="1" s="1"/>
  <c r="I361" i="1"/>
  <c r="AR360" i="1"/>
  <c r="AQ360" i="1"/>
  <c r="AJ360" i="1"/>
  <c r="AD360" i="1"/>
  <c r="AE360" i="1" s="1"/>
  <c r="AC360" i="1"/>
  <c r="W360" i="1"/>
  <c r="V360" i="1"/>
  <c r="T360" i="1"/>
  <c r="S360" i="1"/>
  <c r="P360" i="1"/>
  <c r="N360" i="1"/>
  <c r="U360" i="1" s="1"/>
  <c r="Y360" i="1" s="1"/>
  <c r="L360" i="1"/>
  <c r="I360" i="1"/>
  <c r="BK359" i="1"/>
  <c r="BJ359" i="1"/>
  <c r="AR359" i="1"/>
  <c r="AQ359" i="1"/>
  <c r="AJ359" i="1"/>
  <c r="AM359" i="1" s="1"/>
  <c r="AD359" i="1"/>
  <c r="AE359" i="1" s="1"/>
  <c r="AC359" i="1"/>
  <c r="W359" i="1"/>
  <c r="V359" i="1"/>
  <c r="T359" i="1"/>
  <c r="S359" i="1"/>
  <c r="P359" i="1"/>
  <c r="N359" i="1"/>
  <c r="U359" i="1" s="1"/>
  <c r="Y359" i="1" s="1"/>
  <c r="L359" i="1"/>
  <c r="I359" i="1"/>
  <c r="BA358" i="1"/>
  <c r="BB358" i="1" s="1"/>
  <c r="AR358" i="1"/>
  <c r="AQ358" i="1"/>
  <c r="AJ358" i="1"/>
  <c r="AM358" i="1" s="1"/>
  <c r="AD358" i="1"/>
  <c r="AE358" i="1" s="1"/>
  <c r="AC358" i="1"/>
  <c r="W358" i="1"/>
  <c r="V358" i="1"/>
  <c r="T358" i="1"/>
  <c r="S358" i="1"/>
  <c r="P358" i="1"/>
  <c r="N358" i="1"/>
  <c r="L358" i="1"/>
  <c r="O358" i="1" s="1"/>
  <c r="I358" i="1"/>
  <c r="AR357" i="1"/>
  <c r="AQ357" i="1"/>
  <c r="AJ357" i="1"/>
  <c r="AM357" i="1" s="1"/>
  <c r="AD357" i="1"/>
  <c r="AE357" i="1" s="1"/>
  <c r="AC357" i="1"/>
  <c r="V357" i="1"/>
  <c r="T357" i="1"/>
  <c r="S357" i="1"/>
  <c r="BG357" i="1" s="1"/>
  <c r="P357" i="1"/>
  <c r="N357" i="1"/>
  <c r="U357" i="1" s="1"/>
  <c r="Y357" i="1" s="1"/>
  <c r="L357" i="1"/>
  <c r="O357" i="1" s="1"/>
  <c r="I357" i="1"/>
  <c r="BK356" i="1"/>
  <c r="BJ356" i="1"/>
  <c r="AR356" i="1"/>
  <c r="AQ356" i="1"/>
  <c r="AJ356" i="1"/>
  <c r="AM356" i="1" s="1"/>
  <c r="AD356" i="1"/>
  <c r="AE356" i="1" s="1"/>
  <c r="AC356" i="1"/>
  <c r="V356" i="1"/>
  <c r="T356" i="1"/>
  <c r="S356" i="1"/>
  <c r="BG356" i="1" s="1"/>
  <c r="P356" i="1"/>
  <c r="N356" i="1"/>
  <c r="L356" i="1"/>
  <c r="I356" i="1"/>
  <c r="AR355" i="1"/>
  <c r="AQ355" i="1"/>
  <c r="AJ355" i="1"/>
  <c r="AM355" i="1" s="1"/>
  <c r="AD355" i="1"/>
  <c r="AE355" i="1" s="1"/>
  <c r="AC355" i="1"/>
  <c r="W355" i="1"/>
  <c r="V355" i="1"/>
  <c r="T355" i="1"/>
  <c r="S355" i="1"/>
  <c r="P355" i="1"/>
  <c r="N355" i="1"/>
  <c r="U355" i="1" s="1"/>
  <c r="Y355" i="1" s="1"/>
  <c r="L355" i="1"/>
  <c r="O355" i="1" s="1"/>
  <c r="I355" i="1"/>
  <c r="AR354" i="1"/>
  <c r="AS354" i="1" s="1"/>
  <c r="AQ354" i="1"/>
  <c r="AP354" i="1"/>
  <c r="AJ354" i="1"/>
  <c r="AM354" i="1" s="1"/>
  <c r="AD354" i="1"/>
  <c r="AE354" i="1" s="1"/>
  <c r="AC354" i="1"/>
  <c r="V354" i="1"/>
  <c r="T354" i="1"/>
  <c r="S354" i="1"/>
  <c r="BG354" i="1" s="1"/>
  <c r="P354" i="1"/>
  <c r="N354" i="1"/>
  <c r="L354" i="1"/>
  <c r="O354" i="1" s="1"/>
  <c r="I354" i="1"/>
  <c r="BK353" i="1"/>
  <c r="BJ353" i="1"/>
  <c r="BA353" i="1"/>
  <c r="AR353" i="1"/>
  <c r="AQ353" i="1"/>
  <c r="AJ353" i="1"/>
  <c r="AM353" i="1" s="1"/>
  <c r="AD353" i="1"/>
  <c r="AE353" i="1" s="1"/>
  <c r="AC353" i="1"/>
  <c r="V353" i="1"/>
  <c r="T353" i="1"/>
  <c r="S353" i="1"/>
  <c r="P353" i="1"/>
  <c r="N353" i="1"/>
  <c r="L353" i="1"/>
  <c r="I353" i="1"/>
  <c r="AR352" i="1"/>
  <c r="AQ352" i="1"/>
  <c r="AJ352" i="1"/>
  <c r="AM352" i="1" s="1"/>
  <c r="AD352" i="1"/>
  <c r="AE352" i="1" s="1"/>
  <c r="AC352" i="1"/>
  <c r="W352" i="1"/>
  <c r="V352" i="1"/>
  <c r="T352" i="1"/>
  <c r="S352" i="1"/>
  <c r="BG352" i="1" s="1"/>
  <c r="P352" i="1"/>
  <c r="N352" i="1"/>
  <c r="U352" i="1" s="1"/>
  <c r="Y352" i="1" s="1"/>
  <c r="L352" i="1"/>
  <c r="O352" i="1" s="1"/>
  <c r="I352" i="1"/>
  <c r="AR351" i="1"/>
  <c r="AQ351" i="1"/>
  <c r="AP351" i="1"/>
  <c r="AJ351" i="1"/>
  <c r="AM351" i="1" s="1"/>
  <c r="AD351" i="1"/>
  <c r="AE351" i="1" s="1"/>
  <c r="AC351" i="1"/>
  <c r="V351" i="1"/>
  <c r="T351" i="1"/>
  <c r="S351" i="1"/>
  <c r="P351" i="1"/>
  <c r="W351" i="1" s="1"/>
  <c r="N351" i="1"/>
  <c r="L351" i="1"/>
  <c r="I351" i="1"/>
  <c r="BK350" i="1"/>
  <c r="BJ350" i="1"/>
  <c r="AR350" i="1"/>
  <c r="AQ350" i="1"/>
  <c r="AJ350" i="1"/>
  <c r="AP350" i="1" s="1"/>
  <c r="AD350" i="1"/>
  <c r="BA350" i="1" s="1"/>
  <c r="AC350" i="1"/>
  <c r="V350" i="1"/>
  <c r="T350" i="1"/>
  <c r="S350" i="1"/>
  <c r="P350" i="1"/>
  <c r="N350" i="1"/>
  <c r="L350" i="1"/>
  <c r="O350" i="1" s="1"/>
  <c r="I350" i="1"/>
  <c r="AR349" i="1"/>
  <c r="AQ349" i="1"/>
  <c r="AJ349" i="1"/>
  <c r="AP349" i="1" s="1"/>
  <c r="AD349" i="1"/>
  <c r="BA349" i="1" s="1"/>
  <c r="AC349" i="1"/>
  <c r="V349" i="1"/>
  <c r="T349" i="1"/>
  <c r="S349" i="1"/>
  <c r="BG349" i="1" s="1"/>
  <c r="P349" i="1"/>
  <c r="N349" i="1"/>
  <c r="L349" i="1"/>
  <c r="I349" i="1"/>
  <c r="AR348" i="1"/>
  <c r="AQ348" i="1"/>
  <c r="AP348" i="1"/>
  <c r="AM348" i="1"/>
  <c r="AJ348" i="1"/>
  <c r="AD348" i="1"/>
  <c r="BA348" i="1" s="1"/>
  <c r="AC348" i="1"/>
  <c r="V348" i="1"/>
  <c r="T348" i="1"/>
  <c r="S348" i="1"/>
  <c r="BG348" i="1" s="1"/>
  <c r="P348" i="1"/>
  <c r="W348" i="1" s="1"/>
  <c r="N348" i="1"/>
  <c r="L348" i="1"/>
  <c r="I348" i="1"/>
  <c r="BK347" i="1"/>
  <c r="BJ347" i="1"/>
  <c r="AR347" i="1"/>
  <c r="AQ347" i="1"/>
  <c r="AJ347" i="1"/>
  <c r="AP347" i="1" s="1"/>
  <c r="AD347" i="1"/>
  <c r="AE347" i="1" s="1"/>
  <c r="AC347" i="1"/>
  <c r="V347" i="1"/>
  <c r="T347" i="1"/>
  <c r="S347" i="1"/>
  <c r="BG347" i="1" s="1"/>
  <c r="P347" i="1"/>
  <c r="W347" i="1" s="1"/>
  <c r="N347" i="1"/>
  <c r="L347" i="1"/>
  <c r="I347" i="1"/>
  <c r="AR346" i="1"/>
  <c r="AQ346" i="1"/>
  <c r="AJ346" i="1"/>
  <c r="AM346" i="1" s="1"/>
  <c r="AD346" i="1"/>
  <c r="BA346" i="1" s="1"/>
  <c r="BB346" i="1" s="1"/>
  <c r="AC346" i="1"/>
  <c r="V346" i="1"/>
  <c r="T346" i="1"/>
  <c r="S346" i="1"/>
  <c r="BG346" i="1" s="1"/>
  <c r="P346" i="1"/>
  <c r="N346" i="1"/>
  <c r="L346" i="1"/>
  <c r="I346" i="1"/>
  <c r="AR345" i="1"/>
  <c r="AQ345" i="1"/>
  <c r="AM345" i="1"/>
  <c r="AJ345" i="1"/>
  <c r="AP345" i="1" s="1"/>
  <c r="AD345" i="1"/>
  <c r="BA345" i="1" s="1"/>
  <c r="AC345" i="1"/>
  <c r="W345" i="1"/>
  <c r="V345" i="1"/>
  <c r="T345" i="1"/>
  <c r="S345" i="1"/>
  <c r="P345" i="1"/>
  <c r="N345" i="1"/>
  <c r="U345" i="1" s="1"/>
  <c r="Y345" i="1" s="1"/>
  <c r="L345" i="1"/>
  <c r="I345" i="1"/>
  <c r="BK344" i="1"/>
  <c r="BJ344" i="1"/>
  <c r="AR344" i="1"/>
  <c r="AQ344" i="1"/>
  <c r="AJ344" i="1"/>
  <c r="AM344" i="1" s="1"/>
  <c r="AD344" i="1"/>
  <c r="BA344" i="1" s="1"/>
  <c r="AC344" i="1"/>
  <c r="W344" i="1"/>
  <c r="V344" i="1"/>
  <c r="T344" i="1"/>
  <c r="S344" i="1"/>
  <c r="P344" i="1"/>
  <c r="N344" i="1"/>
  <c r="U344" i="1" s="1"/>
  <c r="Y344" i="1" s="1"/>
  <c r="L344" i="1"/>
  <c r="I344" i="1"/>
  <c r="BA343" i="1"/>
  <c r="AR343" i="1"/>
  <c r="AQ343" i="1"/>
  <c r="AJ343" i="1"/>
  <c r="AP343" i="1" s="1"/>
  <c r="AD343" i="1"/>
  <c r="AE343" i="1" s="1"/>
  <c r="AC343" i="1"/>
  <c r="W343" i="1"/>
  <c r="V343" i="1"/>
  <c r="T343" i="1"/>
  <c r="S343" i="1"/>
  <c r="P343" i="1"/>
  <c r="N343" i="1"/>
  <c r="L343" i="1"/>
  <c r="O343" i="1" s="1"/>
  <c r="I343" i="1"/>
  <c r="BA342" i="1"/>
  <c r="AR342" i="1"/>
  <c r="AQ342" i="1"/>
  <c r="AJ342" i="1"/>
  <c r="AP342" i="1" s="1"/>
  <c r="AE342" i="1"/>
  <c r="AD342" i="1"/>
  <c r="AC342" i="1"/>
  <c r="V342" i="1"/>
  <c r="T342" i="1"/>
  <c r="S342" i="1"/>
  <c r="BG342" i="1" s="1"/>
  <c r="P342" i="1"/>
  <c r="N342" i="1"/>
  <c r="L342" i="1"/>
  <c r="O342" i="1" s="1"/>
  <c r="I342" i="1"/>
  <c r="BK341" i="1"/>
  <c r="BJ341" i="1"/>
  <c r="AR341" i="1"/>
  <c r="AQ341" i="1"/>
  <c r="AJ341" i="1"/>
  <c r="AP341" i="1" s="1"/>
  <c r="AD341" i="1"/>
  <c r="BA341" i="1" s="1"/>
  <c r="AC341" i="1"/>
  <c r="V341" i="1"/>
  <c r="T341" i="1"/>
  <c r="S341" i="1"/>
  <c r="BG341" i="1" s="1"/>
  <c r="P341" i="1"/>
  <c r="N341" i="1"/>
  <c r="L341" i="1"/>
  <c r="O341" i="1" s="1"/>
  <c r="I341" i="1"/>
  <c r="AR340" i="1"/>
  <c r="AQ340" i="1"/>
  <c r="AP340" i="1"/>
  <c r="AM340" i="1"/>
  <c r="AJ340" i="1"/>
  <c r="AD340" i="1"/>
  <c r="BA340" i="1" s="1"/>
  <c r="AC340" i="1"/>
  <c r="V340" i="1"/>
  <c r="T340" i="1"/>
  <c r="S340" i="1"/>
  <c r="BG340" i="1" s="1"/>
  <c r="P340" i="1"/>
  <c r="W340" i="1" s="1"/>
  <c r="N340" i="1"/>
  <c r="L340" i="1"/>
  <c r="I340" i="1"/>
  <c r="AR339" i="1"/>
  <c r="AQ339" i="1"/>
  <c r="AJ339" i="1"/>
  <c r="AP339" i="1" s="1"/>
  <c r="AE339" i="1"/>
  <c r="AD339" i="1"/>
  <c r="BA339" i="1" s="1"/>
  <c r="AC339" i="1"/>
  <c r="V339" i="1"/>
  <c r="T339" i="1"/>
  <c r="S339" i="1"/>
  <c r="P339" i="1"/>
  <c r="W339" i="1" s="1"/>
  <c r="N339" i="1"/>
  <c r="L339" i="1"/>
  <c r="O339" i="1" s="1"/>
  <c r="I339" i="1"/>
  <c r="BK338" i="1"/>
  <c r="BJ338" i="1"/>
  <c r="AR338" i="1"/>
  <c r="AQ338" i="1"/>
  <c r="AJ338" i="1"/>
  <c r="AM338" i="1" s="1"/>
  <c r="AD338" i="1"/>
  <c r="BA338" i="1" s="1"/>
  <c r="BB338" i="1" s="1"/>
  <c r="AC338" i="1"/>
  <c r="V338" i="1"/>
  <c r="T338" i="1"/>
  <c r="S338" i="1"/>
  <c r="P338" i="1"/>
  <c r="N338" i="1"/>
  <c r="L338" i="1"/>
  <c r="I338" i="1"/>
  <c r="AR337" i="1"/>
  <c r="AQ337" i="1"/>
  <c r="AJ337" i="1"/>
  <c r="AP337" i="1" s="1"/>
  <c r="AS337" i="1" s="1"/>
  <c r="AD337" i="1"/>
  <c r="AE337" i="1" s="1"/>
  <c r="AC337" i="1"/>
  <c r="V337" i="1"/>
  <c r="T337" i="1"/>
  <c r="S337" i="1"/>
  <c r="P337" i="1"/>
  <c r="W337" i="1" s="1"/>
  <c r="N337" i="1"/>
  <c r="U337" i="1" s="1"/>
  <c r="Y337" i="1" s="1"/>
  <c r="L337" i="1"/>
  <c r="I337" i="1"/>
  <c r="O337" i="1" s="1"/>
  <c r="AR336" i="1"/>
  <c r="AQ336" i="1"/>
  <c r="AJ336" i="1"/>
  <c r="AP336" i="1" s="1"/>
  <c r="AS336" i="1" s="1"/>
  <c r="AD336" i="1"/>
  <c r="AE336" i="1" s="1"/>
  <c r="AC336" i="1"/>
  <c r="V336" i="1"/>
  <c r="T336" i="1"/>
  <c r="S336" i="1"/>
  <c r="BG336" i="1" s="1"/>
  <c r="P336" i="1"/>
  <c r="W336" i="1" s="1"/>
  <c r="N336" i="1"/>
  <c r="U336" i="1" s="1"/>
  <c r="Y336" i="1" s="1"/>
  <c r="L336" i="1"/>
  <c r="I336" i="1"/>
  <c r="BK335" i="1"/>
  <c r="BJ335" i="1"/>
  <c r="AR335" i="1"/>
  <c r="AQ335" i="1"/>
  <c r="AJ335" i="1"/>
  <c r="AD335" i="1"/>
  <c r="AE335" i="1" s="1"/>
  <c r="AC335" i="1"/>
  <c r="V335" i="1"/>
  <c r="T335" i="1"/>
  <c r="S335" i="1"/>
  <c r="BG335" i="1" s="1"/>
  <c r="P335" i="1"/>
  <c r="N335" i="1"/>
  <c r="U335" i="1" s="1"/>
  <c r="Y335" i="1" s="1"/>
  <c r="L335" i="1"/>
  <c r="I335" i="1"/>
  <c r="AR334" i="1"/>
  <c r="AQ334" i="1"/>
  <c r="AJ334" i="1"/>
  <c r="AP334" i="1" s="1"/>
  <c r="AS334" i="1" s="1"/>
  <c r="AD334" i="1"/>
  <c r="AE334" i="1" s="1"/>
  <c r="AC334" i="1"/>
  <c r="W334" i="1"/>
  <c r="V334" i="1"/>
  <c r="T334" i="1"/>
  <c r="S334" i="1"/>
  <c r="BG334" i="1" s="1"/>
  <c r="P334" i="1"/>
  <c r="N334" i="1"/>
  <c r="U334" i="1" s="1"/>
  <c r="Y334" i="1" s="1"/>
  <c r="L334" i="1"/>
  <c r="I334" i="1"/>
  <c r="AR333" i="1"/>
  <c r="AQ333" i="1"/>
  <c r="AJ333" i="1"/>
  <c r="AM333" i="1" s="1"/>
  <c r="AD333" i="1"/>
  <c r="AE333" i="1" s="1"/>
  <c r="AC333" i="1"/>
  <c r="V333" i="1"/>
  <c r="T333" i="1"/>
  <c r="S333" i="1"/>
  <c r="P333" i="1"/>
  <c r="N333" i="1"/>
  <c r="L333" i="1"/>
  <c r="I333" i="1"/>
  <c r="O333" i="1" s="1"/>
  <c r="BK332" i="1"/>
  <c r="BJ332" i="1"/>
  <c r="AR332" i="1"/>
  <c r="AQ332" i="1"/>
  <c r="AP332" i="1"/>
  <c r="AS332" i="1" s="1"/>
  <c r="AJ332" i="1"/>
  <c r="AM332" i="1" s="1"/>
  <c r="AD332" i="1"/>
  <c r="AE332" i="1" s="1"/>
  <c r="AC332" i="1"/>
  <c r="V332" i="1"/>
  <c r="T332" i="1"/>
  <c r="S332" i="1"/>
  <c r="BG332" i="1" s="1"/>
  <c r="P332" i="1"/>
  <c r="W332" i="1" s="1"/>
  <c r="N332" i="1"/>
  <c r="L332" i="1"/>
  <c r="I332" i="1"/>
  <c r="O332" i="1" s="1"/>
  <c r="AR331" i="1"/>
  <c r="AQ331" i="1"/>
  <c r="AJ331" i="1"/>
  <c r="AM331" i="1" s="1"/>
  <c r="AD331" i="1"/>
  <c r="AE331" i="1" s="1"/>
  <c r="AC331" i="1"/>
  <c r="W331" i="1"/>
  <c r="V331" i="1"/>
  <c r="T331" i="1"/>
  <c r="S331" i="1"/>
  <c r="P331" i="1"/>
  <c r="N331" i="1"/>
  <c r="U331" i="1" s="1"/>
  <c r="Y331" i="1" s="1"/>
  <c r="L331" i="1"/>
  <c r="I331" i="1"/>
  <c r="AR330" i="1"/>
  <c r="AQ330" i="1"/>
  <c r="AP330" i="1"/>
  <c r="AS330" i="1" s="1"/>
  <c r="AJ330" i="1"/>
  <c r="AM330" i="1" s="1"/>
  <c r="AD330" i="1"/>
  <c r="AE330" i="1" s="1"/>
  <c r="AC330" i="1"/>
  <c r="W330" i="1"/>
  <c r="V330" i="1"/>
  <c r="T330" i="1"/>
  <c r="S330" i="1"/>
  <c r="P330" i="1"/>
  <c r="N330" i="1"/>
  <c r="L330" i="1"/>
  <c r="I330" i="1"/>
  <c r="O330" i="1" s="1"/>
  <c r="BK329" i="1"/>
  <c r="BJ329" i="1"/>
  <c r="AR329" i="1"/>
  <c r="AQ329" i="1"/>
  <c r="AJ329" i="1"/>
  <c r="AM329" i="1" s="1"/>
  <c r="AD329" i="1"/>
  <c r="AE329" i="1" s="1"/>
  <c r="AC329" i="1"/>
  <c r="W329" i="1"/>
  <c r="V329" i="1"/>
  <c r="T329" i="1"/>
  <c r="S329" i="1"/>
  <c r="P329" i="1"/>
  <c r="N329" i="1"/>
  <c r="U329" i="1" s="1"/>
  <c r="Y329" i="1" s="1"/>
  <c r="L329" i="1"/>
  <c r="I329" i="1"/>
  <c r="AR328" i="1"/>
  <c r="AQ328" i="1"/>
  <c r="AJ328" i="1"/>
  <c r="AM328" i="1" s="1"/>
  <c r="AD328" i="1"/>
  <c r="AE328" i="1" s="1"/>
  <c r="AC328" i="1"/>
  <c r="V328" i="1"/>
  <c r="T328" i="1"/>
  <c r="S328" i="1"/>
  <c r="BG328" i="1" s="1"/>
  <c r="P328" i="1"/>
  <c r="N328" i="1"/>
  <c r="L328" i="1"/>
  <c r="I328" i="1"/>
  <c r="O328" i="1" s="1"/>
  <c r="AR327" i="1"/>
  <c r="AQ327" i="1"/>
  <c r="AJ327" i="1"/>
  <c r="AM327" i="1" s="1"/>
  <c r="AD327" i="1"/>
  <c r="AC327" i="1"/>
  <c r="V327" i="1"/>
  <c r="T327" i="1"/>
  <c r="S327" i="1"/>
  <c r="BG327" i="1" s="1"/>
  <c r="P327" i="1"/>
  <c r="N327" i="1"/>
  <c r="U327" i="1" s="1"/>
  <c r="Y327" i="1" s="1"/>
  <c r="L327" i="1"/>
  <c r="I327" i="1"/>
  <c r="BK326" i="1"/>
  <c r="BJ326" i="1"/>
  <c r="AR326" i="1"/>
  <c r="AQ326" i="1"/>
  <c r="AJ326" i="1"/>
  <c r="AM326" i="1" s="1"/>
  <c r="AD326" i="1"/>
  <c r="AE326" i="1" s="1"/>
  <c r="AC326" i="1"/>
  <c r="V326" i="1"/>
  <c r="T326" i="1"/>
  <c r="S326" i="1"/>
  <c r="P326" i="1"/>
  <c r="W326" i="1" s="1"/>
  <c r="N326" i="1"/>
  <c r="U326" i="1" s="1"/>
  <c r="Y326" i="1" s="1"/>
  <c r="L326" i="1"/>
  <c r="I326" i="1"/>
  <c r="AR325" i="1"/>
  <c r="AQ325" i="1"/>
  <c r="AJ325" i="1"/>
  <c r="AM325" i="1" s="1"/>
  <c r="AD325" i="1"/>
  <c r="AE325" i="1" s="1"/>
  <c r="AC325" i="1"/>
  <c r="W325" i="1"/>
  <c r="V325" i="1"/>
  <c r="T325" i="1"/>
  <c r="S325" i="1"/>
  <c r="P325" i="1"/>
  <c r="N325" i="1"/>
  <c r="L325" i="1"/>
  <c r="I325" i="1"/>
  <c r="O325" i="1" s="1"/>
  <c r="BA324" i="1"/>
  <c r="AR324" i="1"/>
  <c r="AQ324" i="1"/>
  <c r="AJ324" i="1"/>
  <c r="AP324" i="1" s="1"/>
  <c r="AS324" i="1" s="1"/>
  <c r="AD324" i="1"/>
  <c r="AE324" i="1" s="1"/>
  <c r="AC324" i="1"/>
  <c r="W324" i="1"/>
  <c r="V324" i="1"/>
  <c r="T324" i="1"/>
  <c r="S324" i="1"/>
  <c r="P324" i="1"/>
  <c r="N324" i="1"/>
  <c r="L324" i="1"/>
  <c r="I324" i="1"/>
  <c r="BK323" i="1"/>
  <c r="BJ323" i="1"/>
  <c r="AR323" i="1"/>
  <c r="AQ323" i="1"/>
  <c r="AJ323" i="1"/>
  <c r="AM323" i="1" s="1"/>
  <c r="AD323" i="1"/>
  <c r="BA323" i="1" s="1"/>
  <c r="AC323" i="1"/>
  <c r="V323" i="1"/>
  <c r="T323" i="1"/>
  <c r="S323" i="1"/>
  <c r="BG323" i="1" s="1"/>
  <c r="P323" i="1"/>
  <c r="N323" i="1"/>
  <c r="L323" i="1"/>
  <c r="I323" i="1"/>
  <c r="AR322" i="1"/>
  <c r="AQ322" i="1"/>
  <c r="AP322" i="1"/>
  <c r="AM322" i="1"/>
  <c r="AJ322" i="1"/>
  <c r="AD322" i="1"/>
  <c r="BA322" i="1" s="1"/>
  <c r="AC322" i="1"/>
  <c r="V322" i="1"/>
  <c r="T322" i="1"/>
  <c r="S322" i="1"/>
  <c r="P322" i="1"/>
  <c r="N322" i="1"/>
  <c r="U322" i="1" s="1"/>
  <c r="Y322" i="1" s="1"/>
  <c r="L322" i="1"/>
  <c r="I322" i="1"/>
  <c r="AR321" i="1"/>
  <c r="AQ321" i="1"/>
  <c r="AJ321" i="1"/>
  <c r="AP321" i="1" s="1"/>
  <c r="AD321" i="1"/>
  <c r="BA321" i="1" s="1"/>
  <c r="AC321" i="1"/>
  <c r="V321" i="1"/>
  <c r="T321" i="1"/>
  <c r="S321" i="1"/>
  <c r="BG321" i="1" s="1"/>
  <c r="P321" i="1"/>
  <c r="W321" i="1" s="1"/>
  <c r="N321" i="1"/>
  <c r="U321" i="1" s="1"/>
  <c r="Y321" i="1" s="1"/>
  <c r="L321" i="1"/>
  <c r="I321" i="1"/>
  <c r="BK320" i="1"/>
  <c r="BJ320" i="1"/>
  <c r="AR320" i="1"/>
  <c r="AQ320" i="1"/>
  <c r="AJ320" i="1"/>
  <c r="AP320" i="1" s="1"/>
  <c r="AE320" i="1"/>
  <c r="AD320" i="1"/>
  <c r="BA320" i="1" s="1"/>
  <c r="AC320" i="1"/>
  <c r="V320" i="1"/>
  <c r="T320" i="1"/>
  <c r="S320" i="1"/>
  <c r="BG320" i="1" s="1"/>
  <c r="P320" i="1"/>
  <c r="W320" i="1" s="1"/>
  <c r="N320" i="1"/>
  <c r="L320" i="1"/>
  <c r="I320" i="1"/>
  <c r="AR319" i="1"/>
  <c r="AQ319" i="1"/>
  <c r="AJ319" i="1"/>
  <c r="AP319" i="1" s="1"/>
  <c r="AD319" i="1"/>
  <c r="BA319" i="1" s="1"/>
  <c r="AC319" i="1"/>
  <c r="V319" i="1"/>
  <c r="T319" i="1"/>
  <c r="S319" i="1"/>
  <c r="P319" i="1"/>
  <c r="N319" i="1"/>
  <c r="L319" i="1"/>
  <c r="I319" i="1"/>
  <c r="AR318" i="1"/>
  <c r="AQ318" i="1"/>
  <c r="AJ318" i="1"/>
  <c r="AP318" i="1" s="1"/>
  <c r="AD318" i="1"/>
  <c r="BA318" i="1" s="1"/>
  <c r="AC318" i="1"/>
  <c r="V318" i="1"/>
  <c r="T318" i="1"/>
  <c r="S318" i="1"/>
  <c r="P318" i="1"/>
  <c r="W318" i="1" s="1"/>
  <c r="N318" i="1"/>
  <c r="U318" i="1" s="1"/>
  <c r="Y318" i="1" s="1"/>
  <c r="L318" i="1"/>
  <c r="I318" i="1"/>
  <c r="BK317" i="1"/>
  <c r="BJ317" i="1"/>
  <c r="AR317" i="1"/>
  <c r="AQ317" i="1"/>
  <c r="AJ317" i="1"/>
  <c r="AM317" i="1" s="1"/>
  <c r="AD317" i="1"/>
  <c r="BA317" i="1" s="1"/>
  <c r="AC317" i="1"/>
  <c r="V317" i="1"/>
  <c r="T317" i="1"/>
  <c r="S317" i="1"/>
  <c r="P317" i="1"/>
  <c r="W317" i="1" s="1"/>
  <c r="N317" i="1"/>
  <c r="U317" i="1" s="1"/>
  <c r="Y317" i="1" s="1"/>
  <c r="L317" i="1"/>
  <c r="I317" i="1"/>
  <c r="AR316" i="1"/>
  <c r="AQ316" i="1"/>
  <c r="AJ316" i="1"/>
  <c r="AP316" i="1" s="1"/>
  <c r="AD316" i="1"/>
  <c r="AE316" i="1" s="1"/>
  <c r="AC316" i="1"/>
  <c r="V316" i="1"/>
  <c r="T316" i="1"/>
  <c r="S316" i="1"/>
  <c r="BG316" i="1" s="1"/>
  <c r="P316" i="1"/>
  <c r="W316" i="1" s="1"/>
  <c r="N316" i="1"/>
  <c r="L316" i="1"/>
  <c r="I316" i="1"/>
  <c r="AR315" i="1"/>
  <c r="AQ315" i="1"/>
  <c r="AJ315" i="1"/>
  <c r="AM315" i="1" s="1"/>
  <c r="BB315" i="1" s="1"/>
  <c r="AE315" i="1"/>
  <c r="AD315" i="1"/>
  <c r="BA315" i="1" s="1"/>
  <c r="AC315" i="1"/>
  <c r="V315" i="1"/>
  <c r="T315" i="1"/>
  <c r="S315" i="1"/>
  <c r="P315" i="1"/>
  <c r="N315" i="1"/>
  <c r="L315" i="1"/>
  <c r="I315" i="1"/>
  <c r="BK314" i="1"/>
  <c r="BJ314" i="1"/>
  <c r="AR314" i="1"/>
  <c r="AQ314" i="1"/>
  <c r="AP314" i="1"/>
  <c r="AM314" i="1"/>
  <c r="AJ314" i="1"/>
  <c r="AD314" i="1"/>
  <c r="BA314" i="1" s="1"/>
  <c r="AC314" i="1"/>
  <c r="V314" i="1"/>
  <c r="T314" i="1"/>
  <c r="S314" i="1"/>
  <c r="P314" i="1"/>
  <c r="N314" i="1"/>
  <c r="U314" i="1" s="1"/>
  <c r="Y314" i="1" s="1"/>
  <c r="L314" i="1"/>
  <c r="I314" i="1"/>
  <c r="AR313" i="1"/>
  <c r="AQ313" i="1"/>
  <c r="AJ313" i="1"/>
  <c r="AP313" i="1" s="1"/>
  <c r="AD313" i="1"/>
  <c r="BA313" i="1" s="1"/>
  <c r="AC313" i="1"/>
  <c r="V313" i="1"/>
  <c r="T313" i="1"/>
  <c r="S313" i="1"/>
  <c r="P313" i="1"/>
  <c r="W313" i="1" s="1"/>
  <c r="N313" i="1"/>
  <c r="U313" i="1" s="1"/>
  <c r="Y313" i="1" s="1"/>
  <c r="L313" i="1"/>
  <c r="I313" i="1"/>
  <c r="AR312" i="1"/>
  <c r="AQ312" i="1"/>
  <c r="AJ312" i="1"/>
  <c r="AP312" i="1" s="1"/>
  <c r="AD312" i="1"/>
  <c r="BA312" i="1" s="1"/>
  <c r="AC312" i="1"/>
  <c r="W312" i="1"/>
  <c r="V312" i="1"/>
  <c r="T312" i="1"/>
  <c r="S312" i="1"/>
  <c r="P312" i="1"/>
  <c r="N312" i="1"/>
  <c r="L312" i="1"/>
  <c r="I312" i="1"/>
  <c r="O312" i="1" s="1"/>
  <c r="BK311" i="1"/>
  <c r="BJ311" i="1"/>
  <c r="AR311" i="1"/>
  <c r="AQ311" i="1"/>
  <c r="AJ311" i="1"/>
  <c r="AP311" i="1" s="1"/>
  <c r="AS311" i="1" s="1"/>
  <c r="AD311" i="1"/>
  <c r="BA311" i="1" s="1"/>
  <c r="AC311" i="1"/>
  <c r="V311" i="1"/>
  <c r="T311" i="1"/>
  <c r="S311" i="1"/>
  <c r="P311" i="1"/>
  <c r="N311" i="1"/>
  <c r="L311" i="1"/>
  <c r="I311" i="1"/>
  <c r="BG310" i="1"/>
  <c r="AR310" i="1"/>
  <c r="AQ310" i="1"/>
  <c r="AJ310" i="1"/>
  <c r="AP310" i="1" s="1"/>
  <c r="AD310" i="1"/>
  <c r="AC310" i="1"/>
  <c r="V310" i="1"/>
  <c r="T310" i="1"/>
  <c r="S310" i="1"/>
  <c r="P310" i="1"/>
  <c r="O310" i="1"/>
  <c r="N310" i="1"/>
  <c r="U310" i="1" s="1"/>
  <c r="Y310" i="1" s="1"/>
  <c r="L310" i="1"/>
  <c r="I310" i="1"/>
  <c r="AR309" i="1"/>
  <c r="AQ309" i="1"/>
  <c r="AJ309" i="1"/>
  <c r="AP309" i="1" s="1"/>
  <c r="AD309" i="1"/>
  <c r="BA309" i="1" s="1"/>
  <c r="AC309" i="1"/>
  <c r="V309" i="1"/>
  <c r="U309" i="1"/>
  <c r="Y309" i="1" s="1"/>
  <c r="T309" i="1"/>
  <c r="S309" i="1"/>
  <c r="BG309" i="1" s="1"/>
  <c r="P309" i="1"/>
  <c r="N309" i="1"/>
  <c r="L309" i="1"/>
  <c r="I309" i="1"/>
  <c r="O309" i="1" s="1"/>
  <c r="BK308" i="1"/>
  <c r="BJ308" i="1"/>
  <c r="AR308" i="1"/>
  <c r="AQ308" i="1"/>
  <c r="AJ308" i="1"/>
  <c r="AP308" i="1" s="1"/>
  <c r="AI308" i="1"/>
  <c r="AX308" i="1" s="1"/>
  <c r="AH308" i="1"/>
  <c r="AE308" i="1"/>
  <c r="BC308" i="1" s="1"/>
  <c r="AD308" i="1"/>
  <c r="BA308" i="1" s="1"/>
  <c r="AC308" i="1"/>
  <c r="V308" i="1"/>
  <c r="T308" i="1"/>
  <c r="S308" i="1"/>
  <c r="BG308" i="1" s="1"/>
  <c r="BL308" i="1" s="1"/>
  <c r="P308" i="1"/>
  <c r="W308" i="1" s="1"/>
  <c r="N308" i="1"/>
  <c r="L308" i="1"/>
  <c r="I308" i="1"/>
  <c r="O308" i="1" s="1"/>
  <c r="AR307" i="1"/>
  <c r="AS307" i="1" s="1"/>
  <c r="AQ307" i="1"/>
  <c r="AJ307" i="1"/>
  <c r="AP307" i="1" s="1"/>
  <c r="AD307" i="1"/>
  <c r="BA307" i="1" s="1"/>
  <c r="AC307" i="1"/>
  <c r="BG307" i="1" s="1"/>
  <c r="V307" i="1"/>
  <c r="T307" i="1"/>
  <c r="S307" i="1"/>
  <c r="P307" i="1"/>
  <c r="W307" i="1" s="1"/>
  <c r="N307" i="1"/>
  <c r="U307" i="1" s="1"/>
  <c r="Y307" i="1" s="1"/>
  <c r="L307" i="1"/>
  <c r="I307" i="1"/>
  <c r="O307" i="1" s="1"/>
  <c r="AR306" i="1"/>
  <c r="AQ306" i="1"/>
  <c r="AJ306" i="1"/>
  <c r="AP306" i="1" s="1"/>
  <c r="AD306" i="1"/>
  <c r="BA306" i="1" s="1"/>
  <c r="AC306" i="1"/>
  <c r="V306" i="1"/>
  <c r="T306" i="1"/>
  <c r="S306" i="1"/>
  <c r="BG306" i="1" s="1"/>
  <c r="P306" i="1"/>
  <c r="W306" i="1" s="1"/>
  <c r="N306" i="1"/>
  <c r="U306" i="1" s="1"/>
  <c r="Y306" i="1" s="1"/>
  <c r="L306" i="1"/>
  <c r="I306" i="1"/>
  <c r="O306" i="1" s="1"/>
  <c r="BK305" i="1"/>
  <c r="BJ305" i="1"/>
  <c r="BG305" i="1"/>
  <c r="AR305" i="1"/>
  <c r="AQ305" i="1"/>
  <c r="AJ305" i="1"/>
  <c r="AP305" i="1" s="1"/>
  <c r="AD305" i="1"/>
  <c r="AC305" i="1"/>
  <c r="V305" i="1"/>
  <c r="T305" i="1"/>
  <c r="S305" i="1"/>
  <c r="P305" i="1"/>
  <c r="W305" i="1" s="1"/>
  <c r="Z305" i="1" s="1"/>
  <c r="O305" i="1"/>
  <c r="N305" i="1"/>
  <c r="U305" i="1" s="1"/>
  <c r="Y305" i="1" s="1"/>
  <c r="L305" i="1"/>
  <c r="I305" i="1"/>
  <c r="AR304" i="1"/>
  <c r="AQ304" i="1"/>
  <c r="AJ304" i="1"/>
  <c r="AP304" i="1" s="1"/>
  <c r="AD304" i="1"/>
  <c r="BA304" i="1" s="1"/>
  <c r="AC304" i="1"/>
  <c r="V304" i="1"/>
  <c r="U304" i="1"/>
  <c r="Y304" i="1" s="1"/>
  <c r="T304" i="1"/>
  <c r="S304" i="1"/>
  <c r="BG304" i="1" s="1"/>
  <c r="P304" i="1"/>
  <c r="W304" i="1" s="1"/>
  <c r="Z304" i="1" s="1"/>
  <c r="N304" i="1"/>
  <c r="L304" i="1"/>
  <c r="I304" i="1"/>
  <c r="O304" i="1" s="1"/>
  <c r="BG303" i="1"/>
  <c r="BC303" i="1"/>
  <c r="AR303" i="1"/>
  <c r="AQ303" i="1"/>
  <c r="AJ303" i="1"/>
  <c r="AP303" i="1" s="1"/>
  <c r="AE303" i="1"/>
  <c r="AD303" i="1"/>
  <c r="BA303" i="1" s="1"/>
  <c r="AC303" i="1"/>
  <c r="V303" i="1"/>
  <c r="T303" i="1"/>
  <c r="S303" i="1"/>
  <c r="P303" i="1"/>
  <c r="W303" i="1" s="1"/>
  <c r="Z303" i="1" s="1"/>
  <c r="O303" i="1"/>
  <c r="N303" i="1"/>
  <c r="U303" i="1" s="1"/>
  <c r="Y303" i="1" s="1"/>
  <c r="L303" i="1"/>
  <c r="I303" i="1"/>
  <c r="BK302" i="1"/>
  <c r="BJ302" i="1"/>
  <c r="AR302" i="1"/>
  <c r="AQ302" i="1"/>
  <c r="AJ302" i="1"/>
  <c r="AP302" i="1" s="1"/>
  <c r="AD302" i="1"/>
  <c r="AC302" i="1"/>
  <c r="V302" i="1"/>
  <c r="T302" i="1"/>
  <c r="S302" i="1"/>
  <c r="P302" i="1"/>
  <c r="N302" i="1"/>
  <c r="U302" i="1" s="1"/>
  <c r="Y302" i="1" s="1"/>
  <c r="L302" i="1"/>
  <c r="O302" i="1" s="1"/>
  <c r="I302" i="1"/>
  <c r="BG301" i="1"/>
  <c r="AR301" i="1"/>
  <c r="AQ301" i="1"/>
  <c r="AJ301" i="1"/>
  <c r="AP301" i="1" s="1"/>
  <c r="AD301" i="1"/>
  <c r="AC301" i="1"/>
  <c r="V301" i="1"/>
  <c r="T301" i="1"/>
  <c r="S301" i="1"/>
  <c r="P301" i="1"/>
  <c r="N301" i="1"/>
  <c r="U301" i="1" s="1"/>
  <c r="Y301" i="1" s="1"/>
  <c r="L301" i="1"/>
  <c r="I301" i="1"/>
  <c r="O301" i="1" s="1"/>
  <c r="BC300" i="1"/>
  <c r="AR300" i="1"/>
  <c r="AQ300" i="1"/>
  <c r="AJ300" i="1"/>
  <c r="AP300" i="1" s="1"/>
  <c r="AD300" i="1"/>
  <c r="AE300" i="1" s="1"/>
  <c r="AI300" i="1" s="1"/>
  <c r="AX300" i="1" s="1"/>
  <c r="AC300" i="1"/>
  <c r="V300" i="1"/>
  <c r="T300" i="1"/>
  <c r="S300" i="1"/>
  <c r="BG300" i="1" s="1"/>
  <c r="P300" i="1"/>
  <c r="W300" i="1" s="1"/>
  <c r="Z300" i="1" s="1"/>
  <c r="N300" i="1"/>
  <c r="U300" i="1" s="1"/>
  <c r="Y300" i="1" s="1"/>
  <c r="L300" i="1"/>
  <c r="I300" i="1"/>
  <c r="O300" i="1" s="1"/>
  <c r="BK299" i="1"/>
  <c r="BJ299" i="1"/>
  <c r="AX299" i="1"/>
  <c r="AR299" i="1"/>
  <c r="AS299" i="1" s="1"/>
  <c r="AQ299" i="1"/>
  <c r="AJ299" i="1"/>
  <c r="AP299" i="1" s="1"/>
  <c r="AH299" i="1"/>
  <c r="AU299" i="1" s="1"/>
  <c r="AD299" i="1"/>
  <c r="AE299" i="1" s="1"/>
  <c r="AI299" i="1" s="1"/>
  <c r="AC299" i="1"/>
  <c r="V299" i="1"/>
  <c r="T299" i="1"/>
  <c r="S299" i="1"/>
  <c r="P299" i="1"/>
  <c r="N299" i="1"/>
  <c r="L299" i="1"/>
  <c r="O299" i="1" s="1"/>
  <c r="I299" i="1"/>
  <c r="BC298" i="1"/>
  <c r="AR298" i="1"/>
  <c r="AS298" i="1" s="1"/>
  <c r="AQ298" i="1"/>
  <c r="AJ298" i="1"/>
  <c r="AP298" i="1" s="1"/>
  <c r="AD298" i="1"/>
  <c r="AE298" i="1" s="1"/>
  <c r="AI298" i="1" s="1"/>
  <c r="AX298" i="1" s="1"/>
  <c r="AC298" i="1"/>
  <c r="V298" i="1"/>
  <c r="U298" i="1"/>
  <c r="Y298" i="1" s="1"/>
  <c r="T298" i="1"/>
  <c r="S298" i="1"/>
  <c r="BG298" i="1" s="1"/>
  <c r="P298" i="1"/>
  <c r="O298" i="1"/>
  <c r="N298" i="1"/>
  <c r="L298" i="1"/>
  <c r="I298" i="1"/>
  <c r="BC297" i="1"/>
  <c r="AX297" i="1"/>
  <c r="AR297" i="1"/>
  <c r="AQ297" i="1"/>
  <c r="AJ297" i="1"/>
  <c r="AP297" i="1" s="1"/>
  <c r="AH297" i="1"/>
  <c r="AD297" i="1"/>
  <c r="AE297" i="1" s="1"/>
  <c r="AI297" i="1" s="1"/>
  <c r="AC297" i="1"/>
  <c r="BG297" i="1" s="1"/>
  <c r="W297" i="1"/>
  <c r="Z297" i="1" s="1"/>
  <c r="V297" i="1"/>
  <c r="U297" i="1"/>
  <c r="Y297" i="1" s="1"/>
  <c r="T297" i="1"/>
  <c r="S297" i="1"/>
  <c r="P297" i="1"/>
  <c r="O297" i="1"/>
  <c r="N297" i="1"/>
  <c r="L297" i="1"/>
  <c r="I297" i="1"/>
  <c r="BK296" i="1"/>
  <c r="BJ296" i="1"/>
  <c r="BC296" i="1"/>
  <c r="AR296" i="1"/>
  <c r="AQ296" i="1"/>
  <c r="AJ296" i="1"/>
  <c r="AP296" i="1" s="1"/>
  <c r="AH296" i="1"/>
  <c r="AD296" i="1"/>
  <c r="AE296" i="1" s="1"/>
  <c r="AI296" i="1" s="1"/>
  <c r="AX296" i="1" s="1"/>
  <c r="AC296" i="1"/>
  <c r="Z296" i="1"/>
  <c r="V296" i="1"/>
  <c r="T296" i="1"/>
  <c r="S296" i="1"/>
  <c r="BG296" i="1" s="1"/>
  <c r="BL296" i="1" s="1"/>
  <c r="P296" i="1"/>
  <c r="W296" i="1" s="1"/>
  <c r="N296" i="1"/>
  <c r="U296" i="1" s="1"/>
  <c r="Y296" i="1" s="1"/>
  <c r="L296" i="1"/>
  <c r="I296" i="1"/>
  <c r="O296" i="1" s="1"/>
  <c r="AX295" i="1"/>
  <c r="AR295" i="1"/>
  <c r="AQ295" i="1"/>
  <c r="AJ295" i="1"/>
  <c r="AH295" i="1"/>
  <c r="AD295" i="1"/>
  <c r="AE295" i="1" s="1"/>
  <c r="AI295" i="1" s="1"/>
  <c r="AC295" i="1"/>
  <c r="V295" i="1"/>
  <c r="U295" i="1"/>
  <c r="Y295" i="1" s="1"/>
  <c r="T295" i="1"/>
  <c r="S295" i="1"/>
  <c r="BG295" i="1" s="1"/>
  <c r="P295" i="1"/>
  <c r="W295" i="1" s="1"/>
  <c r="Z295" i="1" s="1"/>
  <c r="N295" i="1"/>
  <c r="L295" i="1"/>
  <c r="O295" i="1" s="1"/>
  <c r="I295" i="1"/>
  <c r="AR294" i="1"/>
  <c r="AQ294" i="1"/>
  <c r="AJ294" i="1"/>
  <c r="AD294" i="1"/>
  <c r="AE294" i="1" s="1"/>
  <c r="AI294" i="1" s="1"/>
  <c r="AX294" i="1" s="1"/>
  <c r="AC294" i="1"/>
  <c r="V294" i="1"/>
  <c r="T294" i="1"/>
  <c r="S294" i="1"/>
  <c r="P294" i="1"/>
  <c r="N294" i="1"/>
  <c r="L294" i="1"/>
  <c r="I294" i="1"/>
  <c r="BK293" i="1"/>
  <c r="BJ293" i="1"/>
  <c r="BG293" i="1"/>
  <c r="BL293" i="1" s="1"/>
  <c r="AR293" i="1"/>
  <c r="AQ293" i="1"/>
  <c r="AJ293" i="1"/>
  <c r="AD293" i="1"/>
  <c r="AE293" i="1" s="1"/>
  <c r="AI293" i="1" s="1"/>
  <c r="AX293" i="1" s="1"/>
  <c r="AC293" i="1"/>
  <c r="V293" i="1"/>
  <c r="T293" i="1"/>
  <c r="S293" i="1"/>
  <c r="P293" i="1"/>
  <c r="W293" i="1" s="1"/>
  <c r="Z293" i="1" s="1"/>
  <c r="N293" i="1"/>
  <c r="U293" i="1" s="1"/>
  <c r="Y293" i="1" s="1"/>
  <c r="L293" i="1"/>
  <c r="I293" i="1"/>
  <c r="O293" i="1" s="1"/>
  <c r="AX292" i="1"/>
  <c r="AR292" i="1"/>
  <c r="AQ292" i="1"/>
  <c r="AJ292" i="1"/>
  <c r="AD292" i="1"/>
  <c r="AE292" i="1" s="1"/>
  <c r="AI292" i="1" s="1"/>
  <c r="AC292" i="1"/>
  <c r="W292" i="1"/>
  <c r="Z292" i="1" s="1"/>
  <c r="V292" i="1"/>
  <c r="T292" i="1"/>
  <c r="S292" i="1"/>
  <c r="BG292" i="1" s="1"/>
  <c r="P292" i="1"/>
  <c r="N292" i="1"/>
  <c r="L292" i="1"/>
  <c r="O292" i="1" s="1"/>
  <c r="I292" i="1"/>
  <c r="AR291" i="1"/>
  <c r="AQ291" i="1"/>
  <c r="AJ291" i="1"/>
  <c r="AD291" i="1"/>
  <c r="AE291" i="1" s="1"/>
  <c r="BC291" i="1" s="1"/>
  <c r="AC291" i="1"/>
  <c r="V291" i="1"/>
  <c r="U291" i="1"/>
  <c r="Y291" i="1" s="1"/>
  <c r="T291" i="1"/>
  <c r="S291" i="1"/>
  <c r="P291" i="1"/>
  <c r="O291" i="1"/>
  <c r="N291" i="1"/>
  <c r="L291" i="1"/>
  <c r="I291" i="1"/>
  <c r="BK290" i="1"/>
  <c r="BJ290" i="1"/>
  <c r="AR290" i="1"/>
  <c r="AQ290" i="1"/>
  <c r="AJ290" i="1"/>
  <c r="AD290" i="1"/>
  <c r="AE290" i="1" s="1"/>
  <c r="BC290" i="1" s="1"/>
  <c r="AC290" i="1"/>
  <c r="V290" i="1"/>
  <c r="U290" i="1"/>
  <c r="Y290" i="1" s="1"/>
  <c r="T290" i="1"/>
  <c r="S290" i="1"/>
  <c r="P290" i="1"/>
  <c r="N290" i="1"/>
  <c r="L290" i="1"/>
  <c r="I290" i="1"/>
  <c r="AR289" i="1"/>
  <c r="AQ289" i="1"/>
  <c r="AJ289" i="1"/>
  <c r="AH289" i="1"/>
  <c r="AD289" i="1"/>
  <c r="AE289" i="1" s="1"/>
  <c r="AI289" i="1" s="1"/>
  <c r="AC289" i="1"/>
  <c r="W289" i="1"/>
  <c r="Z289" i="1" s="1"/>
  <c r="V289" i="1"/>
  <c r="T289" i="1"/>
  <c r="S289" i="1"/>
  <c r="U289" i="1" s="1"/>
  <c r="Y289" i="1" s="1"/>
  <c r="P289" i="1"/>
  <c r="N289" i="1"/>
  <c r="L289" i="1"/>
  <c r="I289" i="1"/>
  <c r="AR288" i="1"/>
  <c r="AQ288" i="1"/>
  <c r="AJ288" i="1"/>
  <c r="AD288" i="1"/>
  <c r="AE288" i="1" s="1"/>
  <c r="AI288" i="1" s="1"/>
  <c r="AC288" i="1"/>
  <c r="V288" i="1"/>
  <c r="U288" i="1"/>
  <c r="Y288" i="1" s="1"/>
  <c r="T288" i="1"/>
  <c r="S288" i="1"/>
  <c r="P288" i="1"/>
  <c r="O288" i="1"/>
  <c r="N288" i="1"/>
  <c r="L288" i="1"/>
  <c r="I288" i="1"/>
  <c r="BK287" i="1"/>
  <c r="BJ287" i="1"/>
  <c r="BC287" i="1"/>
  <c r="AR287" i="1"/>
  <c r="AQ287" i="1"/>
  <c r="AJ287" i="1"/>
  <c r="AD287" i="1"/>
  <c r="AE287" i="1" s="1"/>
  <c r="AI287" i="1" s="1"/>
  <c r="AC287" i="1"/>
  <c r="V287" i="1"/>
  <c r="T287" i="1"/>
  <c r="S287" i="1"/>
  <c r="P287" i="1"/>
  <c r="W287" i="1" s="1"/>
  <c r="N287" i="1"/>
  <c r="U287" i="1" s="1"/>
  <c r="Y287" i="1" s="1"/>
  <c r="L287" i="1"/>
  <c r="I287" i="1"/>
  <c r="O287" i="1" s="1"/>
  <c r="AR286" i="1"/>
  <c r="AQ286" i="1"/>
  <c r="AJ286" i="1"/>
  <c r="AI286" i="1"/>
  <c r="AH286" i="1"/>
  <c r="AD286" i="1"/>
  <c r="AE286" i="1" s="1"/>
  <c r="BC286" i="1" s="1"/>
  <c r="AC286" i="1"/>
  <c r="W286" i="1"/>
  <c r="Z286" i="1" s="1"/>
  <c r="V286" i="1"/>
  <c r="T286" i="1"/>
  <c r="S286" i="1"/>
  <c r="U286" i="1" s="1"/>
  <c r="Y286" i="1" s="1"/>
  <c r="P286" i="1"/>
  <c r="N286" i="1"/>
  <c r="L286" i="1"/>
  <c r="I286" i="1"/>
  <c r="AR285" i="1"/>
  <c r="AS285" i="1" s="1"/>
  <c r="AQ285" i="1"/>
  <c r="AP285" i="1"/>
  <c r="AJ285" i="1"/>
  <c r="AM285" i="1" s="1"/>
  <c r="AD285" i="1"/>
  <c r="AC285" i="1"/>
  <c r="V285" i="1"/>
  <c r="T285" i="1"/>
  <c r="S285" i="1"/>
  <c r="BG285" i="1" s="1"/>
  <c r="P285" i="1"/>
  <c r="N285" i="1"/>
  <c r="L285" i="1"/>
  <c r="I285" i="1"/>
  <c r="BK284" i="1"/>
  <c r="BJ284" i="1"/>
  <c r="BC284" i="1"/>
  <c r="AX284" i="1"/>
  <c r="AR284" i="1"/>
  <c r="AQ284" i="1"/>
  <c r="AJ284" i="1"/>
  <c r="AM284" i="1" s="1"/>
  <c r="AI284" i="1"/>
  <c r="AD284" i="1"/>
  <c r="AE284" i="1" s="1"/>
  <c r="AH284" i="1" s="1"/>
  <c r="AC284" i="1"/>
  <c r="V284" i="1"/>
  <c r="T284" i="1"/>
  <c r="S284" i="1"/>
  <c r="P284" i="1"/>
  <c r="N284" i="1"/>
  <c r="L284" i="1"/>
  <c r="O284" i="1" s="1"/>
  <c r="I284" i="1"/>
  <c r="AR283" i="1"/>
  <c r="AQ283" i="1"/>
  <c r="AJ283" i="1"/>
  <c r="AE283" i="1"/>
  <c r="AI283" i="1" s="1"/>
  <c r="AD283" i="1"/>
  <c r="BA283" i="1" s="1"/>
  <c r="AC283" i="1"/>
  <c r="V283" i="1"/>
  <c r="T283" i="1"/>
  <c r="S283" i="1"/>
  <c r="P283" i="1"/>
  <c r="N283" i="1"/>
  <c r="L283" i="1"/>
  <c r="O283" i="1" s="1"/>
  <c r="I283" i="1"/>
  <c r="BG282" i="1"/>
  <c r="AR282" i="1"/>
  <c r="AQ282" i="1"/>
  <c r="AM282" i="1"/>
  <c r="AJ282" i="1"/>
  <c r="AP282" i="1" s="1"/>
  <c r="AH282" i="1"/>
  <c r="AE282" i="1"/>
  <c r="AI282" i="1" s="1"/>
  <c r="AD282" i="1"/>
  <c r="BA282" i="1" s="1"/>
  <c r="AC282" i="1"/>
  <c r="V282" i="1"/>
  <c r="T282" i="1"/>
  <c r="S282" i="1"/>
  <c r="P282" i="1"/>
  <c r="W282" i="1" s="1"/>
  <c r="N282" i="1"/>
  <c r="U282" i="1" s="1"/>
  <c r="Y282" i="1" s="1"/>
  <c r="L282" i="1"/>
  <c r="I282" i="1"/>
  <c r="O282" i="1" s="1"/>
  <c r="BK281" i="1"/>
  <c r="BJ281" i="1"/>
  <c r="BG281" i="1"/>
  <c r="BL281" i="1" s="1"/>
  <c r="AR281" i="1"/>
  <c r="AS281" i="1" s="1"/>
  <c r="AQ281" i="1"/>
  <c r="AM281" i="1"/>
  <c r="AJ281" i="1"/>
  <c r="AP281" i="1" s="1"/>
  <c r="AD281" i="1"/>
  <c r="BA281" i="1" s="1"/>
  <c r="AC281" i="1"/>
  <c r="V281" i="1"/>
  <c r="T281" i="1"/>
  <c r="S281" i="1"/>
  <c r="P281" i="1"/>
  <c r="W281" i="1" s="1"/>
  <c r="N281" i="1"/>
  <c r="U281" i="1" s="1"/>
  <c r="Y281" i="1" s="1"/>
  <c r="L281" i="1"/>
  <c r="I281" i="1"/>
  <c r="O281" i="1" s="1"/>
  <c r="BC280" i="1"/>
  <c r="AR280" i="1"/>
  <c r="AQ280" i="1"/>
  <c r="AJ280" i="1"/>
  <c r="AP280" i="1" s="1"/>
  <c r="AH280" i="1"/>
  <c r="AE280" i="1"/>
  <c r="AI280" i="1" s="1"/>
  <c r="AD280" i="1"/>
  <c r="BA280" i="1" s="1"/>
  <c r="AC280" i="1"/>
  <c r="V280" i="1"/>
  <c r="T280" i="1"/>
  <c r="S280" i="1"/>
  <c r="P280" i="1"/>
  <c r="W280" i="1" s="1"/>
  <c r="N280" i="1"/>
  <c r="U280" i="1" s="1"/>
  <c r="Y280" i="1" s="1"/>
  <c r="L280" i="1"/>
  <c r="I280" i="1"/>
  <c r="O280" i="1" s="1"/>
  <c r="AR279" i="1"/>
  <c r="AQ279" i="1"/>
  <c r="AM279" i="1"/>
  <c r="AJ279" i="1"/>
  <c r="AP279" i="1" s="1"/>
  <c r="AE279" i="1"/>
  <c r="AD279" i="1"/>
  <c r="BA279" i="1" s="1"/>
  <c r="AC279" i="1"/>
  <c r="V279" i="1"/>
  <c r="T279" i="1"/>
  <c r="S279" i="1"/>
  <c r="BG279" i="1" s="1"/>
  <c r="P279" i="1"/>
  <c r="N279" i="1"/>
  <c r="U279" i="1" s="1"/>
  <c r="Y279" i="1" s="1"/>
  <c r="L279" i="1"/>
  <c r="I279" i="1"/>
  <c r="O279" i="1" s="1"/>
  <c r="BK278" i="1"/>
  <c r="BJ278" i="1"/>
  <c r="AR278" i="1"/>
  <c r="AQ278" i="1"/>
  <c r="AM278" i="1"/>
  <c r="AJ278" i="1"/>
  <c r="AP278" i="1" s="1"/>
  <c r="AH278" i="1"/>
  <c r="AE278" i="1"/>
  <c r="AI278" i="1" s="1"/>
  <c r="AD278" i="1"/>
  <c r="BA278" i="1" s="1"/>
  <c r="AC278" i="1"/>
  <c r="V278" i="1"/>
  <c r="T278" i="1"/>
  <c r="S278" i="1"/>
  <c r="BG278" i="1" s="1"/>
  <c r="BL278" i="1" s="1"/>
  <c r="P278" i="1"/>
  <c r="O278" i="1"/>
  <c r="N278" i="1"/>
  <c r="L278" i="1"/>
  <c r="I278" i="1"/>
  <c r="BG277" i="1"/>
  <c r="AR277" i="1"/>
  <c r="AQ277" i="1"/>
  <c r="AM277" i="1"/>
  <c r="AJ277" i="1"/>
  <c r="AP277" i="1" s="1"/>
  <c r="AD277" i="1"/>
  <c r="AC277" i="1"/>
  <c r="V277" i="1"/>
  <c r="T277" i="1"/>
  <c r="S277" i="1"/>
  <c r="P277" i="1"/>
  <c r="N277" i="1"/>
  <c r="L277" i="1"/>
  <c r="O277" i="1" s="1"/>
  <c r="I277" i="1"/>
  <c r="BG276" i="1"/>
  <c r="AR276" i="1"/>
  <c r="AQ276" i="1"/>
  <c r="AM276" i="1"/>
  <c r="AJ276" i="1"/>
  <c r="AP276" i="1" s="1"/>
  <c r="AD276" i="1"/>
  <c r="BA276" i="1" s="1"/>
  <c r="BB276" i="1" s="1"/>
  <c r="AC276" i="1"/>
  <c r="V276" i="1"/>
  <c r="T276" i="1"/>
  <c r="S276" i="1"/>
  <c r="P276" i="1"/>
  <c r="O276" i="1"/>
  <c r="N276" i="1"/>
  <c r="L276" i="1"/>
  <c r="I276" i="1"/>
  <c r="BK275" i="1"/>
  <c r="BJ275" i="1"/>
  <c r="BC275" i="1"/>
  <c r="AR275" i="1"/>
  <c r="AQ275" i="1"/>
  <c r="AJ275" i="1"/>
  <c r="AP275" i="1" s="1"/>
  <c r="AH275" i="1"/>
  <c r="AE275" i="1"/>
  <c r="AI275" i="1" s="1"/>
  <c r="AD275" i="1"/>
  <c r="BA275" i="1" s="1"/>
  <c r="AC275" i="1"/>
  <c r="V275" i="1"/>
  <c r="T275" i="1"/>
  <c r="S275" i="1"/>
  <c r="P275" i="1"/>
  <c r="W275" i="1" s="1"/>
  <c r="N275" i="1"/>
  <c r="U275" i="1" s="1"/>
  <c r="Y275" i="1" s="1"/>
  <c r="L275" i="1"/>
  <c r="I275" i="1"/>
  <c r="O275" i="1" s="1"/>
  <c r="AR274" i="1"/>
  <c r="AQ274" i="1"/>
  <c r="AM274" i="1"/>
  <c r="AJ274" i="1"/>
  <c r="AP274" i="1" s="1"/>
  <c r="AE274" i="1"/>
  <c r="AD274" i="1"/>
  <c r="BA274" i="1" s="1"/>
  <c r="AC274" i="1"/>
  <c r="V274" i="1"/>
  <c r="T274" i="1"/>
  <c r="S274" i="1"/>
  <c r="BG274" i="1" s="1"/>
  <c r="P274" i="1"/>
  <c r="N274" i="1"/>
  <c r="U274" i="1" s="1"/>
  <c r="Y274" i="1" s="1"/>
  <c r="L274" i="1"/>
  <c r="I274" i="1"/>
  <c r="O274" i="1" s="1"/>
  <c r="BC273" i="1"/>
  <c r="AR273" i="1"/>
  <c r="AQ273" i="1"/>
  <c r="AJ273" i="1"/>
  <c r="AE273" i="1"/>
  <c r="AI273" i="1" s="1"/>
  <c r="AD273" i="1"/>
  <c r="BA273" i="1" s="1"/>
  <c r="AC273" i="1"/>
  <c r="V273" i="1"/>
  <c r="T273" i="1"/>
  <c r="S273" i="1"/>
  <c r="BG273" i="1" s="1"/>
  <c r="P273" i="1"/>
  <c r="W273" i="1" s="1"/>
  <c r="N273" i="1"/>
  <c r="U273" i="1" s="1"/>
  <c r="Y273" i="1" s="1"/>
  <c r="L273" i="1"/>
  <c r="I273" i="1"/>
  <c r="O273" i="1" s="1"/>
  <c r="BK272" i="1"/>
  <c r="BJ272" i="1"/>
  <c r="BG272" i="1"/>
  <c r="BL272" i="1" s="1"/>
  <c r="AR272" i="1"/>
  <c r="AQ272" i="1"/>
  <c r="AM272" i="1"/>
  <c r="AJ272" i="1"/>
  <c r="AP272" i="1" s="1"/>
  <c r="AD272" i="1"/>
  <c r="AC272" i="1"/>
  <c r="V272" i="1"/>
  <c r="T272" i="1"/>
  <c r="S272" i="1"/>
  <c r="P272" i="1"/>
  <c r="N272" i="1"/>
  <c r="L272" i="1"/>
  <c r="O272" i="1" s="1"/>
  <c r="I272" i="1"/>
  <c r="BG271" i="1"/>
  <c r="AR271" i="1"/>
  <c r="AQ271" i="1"/>
  <c r="AM271" i="1"/>
  <c r="AJ271" i="1"/>
  <c r="AP271" i="1" s="1"/>
  <c r="AD271" i="1"/>
  <c r="BA271" i="1" s="1"/>
  <c r="BB271" i="1" s="1"/>
  <c r="AC271" i="1"/>
  <c r="V271" i="1"/>
  <c r="T271" i="1"/>
  <c r="S271" i="1"/>
  <c r="P271" i="1"/>
  <c r="O271" i="1"/>
  <c r="N271" i="1"/>
  <c r="L271" i="1"/>
  <c r="I271" i="1"/>
  <c r="AR270" i="1"/>
  <c r="AS270" i="1" s="1"/>
  <c r="AQ270" i="1"/>
  <c r="AM270" i="1"/>
  <c r="AJ270" i="1"/>
  <c r="AP270" i="1" s="1"/>
  <c r="AD270" i="1"/>
  <c r="BA270" i="1" s="1"/>
  <c r="AC270" i="1"/>
  <c r="V270" i="1"/>
  <c r="T270" i="1"/>
  <c r="S270" i="1"/>
  <c r="BG270" i="1" s="1"/>
  <c r="P270" i="1"/>
  <c r="N270" i="1"/>
  <c r="L270" i="1"/>
  <c r="O270" i="1" s="1"/>
  <c r="I270" i="1"/>
  <c r="BK269" i="1"/>
  <c r="BJ269" i="1"/>
  <c r="AR269" i="1"/>
  <c r="AQ269" i="1"/>
  <c r="AM269" i="1"/>
  <c r="AJ269" i="1"/>
  <c r="AP269" i="1" s="1"/>
  <c r="AE269" i="1"/>
  <c r="AD269" i="1"/>
  <c r="BA269" i="1" s="1"/>
  <c r="AC269" i="1"/>
  <c r="V269" i="1"/>
  <c r="T269" i="1"/>
  <c r="S269" i="1"/>
  <c r="BG269" i="1" s="1"/>
  <c r="BL269" i="1" s="1"/>
  <c r="P269" i="1"/>
  <c r="N269" i="1"/>
  <c r="U269" i="1" s="1"/>
  <c r="Y269" i="1" s="1"/>
  <c r="L269" i="1"/>
  <c r="I269" i="1"/>
  <c r="O269" i="1" s="1"/>
  <c r="BC268" i="1"/>
  <c r="AR268" i="1"/>
  <c r="AQ268" i="1"/>
  <c r="AJ268" i="1"/>
  <c r="AE268" i="1"/>
  <c r="AI268" i="1" s="1"/>
  <c r="AD268" i="1"/>
  <c r="BA268" i="1" s="1"/>
  <c r="AC268" i="1"/>
  <c r="V268" i="1"/>
  <c r="T268" i="1"/>
  <c r="S268" i="1"/>
  <c r="BG268" i="1" s="1"/>
  <c r="P268" i="1"/>
  <c r="W268" i="1" s="1"/>
  <c r="Z268" i="1" s="1"/>
  <c r="N268" i="1"/>
  <c r="U268" i="1" s="1"/>
  <c r="Y268" i="1" s="1"/>
  <c r="L268" i="1"/>
  <c r="I268" i="1"/>
  <c r="O268" i="1" s="1"/>
  <c r="BC267" i="1"/>
  <c r="AR267" i="1"/>
  <c r="AQ267" i="1"/>
  <c r="AJ267" i="1"/>
  <c r="AP267" i="1" s="1"/>
  <c r="AH267" i="1"/>
  <c r="AE267" i="1"/>
  <c r="AI267" i="1" s="1"/>
  <c r="AD267" i="1"/>
  <c r="BA267" i="1" s="1"/>
  <c r="AC267" i="1"/>
  <c r="W267" i="1"/>
  <c r="Z267" i="1" s="1"/>
  <c r="V267" i="1"/>
  <c r="T267" i="1"/>
  <c r="S267" i="1"/>
  <c r="P267" i="1"/>
  <c r="N267" i="1"/>
  <c r="U267" i="1" s="1"/>
  <c r="Y267" i="1" s="1"/>
  <c r="L267" i="1"/>
  <c r="I267" i="1"/>
  <c r="O267" i="1" s="1"/>
  <c r="BK266" i="1"/>
  <c r="BJ266" i="1"/>
  <c r="AR266" i="1"/>
  <c r="AQ266" i="1"/>
  <c r="AM266" i="1"/>
  <c r="AJ266" i="1"/>
  <c r="AP266" i="1" s="1"/>
  <c r="AH266" i="1"/>
  <c r="AE266" i="1"/>
  <c r="AI266" i="1" s="1"/>
  <c r="AD266" i="1"/>
  <c r="BA266" i="1" s="1"/>
  <c r="AC266" i="1"/>
  <c r="Z266" i="1"/>
  <c r="AO266" i="1" s="1"/>
  <c r="V266" i="1"/>
  <c r="T266" i="1"/>
  <c r="S266" i="1"/>
  <c r="BG266" i="1" s="1"/>
  <c r="BL266" i="1" s="1"/>
  <c r="P266" i="1"/>
  <c r="W266" i="1" s="1"/>
  <c r="N266" i="1"/>
  <c r="L266" i="1"/>
  <c r="O266" i="1" s="1"/>
  <c r="I266" i="1"/>
  <c r="AR265" i="1"/>
  <c r="AQ265" i="1"/>
  <c r="AM265" i="1"/>
  <c r="AJ265" i="1"/>
  <c r="AP265" i="1" s="1"/>
  <c r="AD265" i="1"/>
  <c r="BA265" i="1" s="1"/>
  <c r="BB265" i="1" s="1"/>
  <c r="AC265" i="1"/>
  <c r="V265" i="1"/>
  <c r="T265" i="1"/>
  <c r="S265" i="1"/>
  <c r="P265" i="1"/>
  <c r="N265" i="1"/>
  <c r="L265" i="1"/>
  <c r="O265" i="1" s="1"/>
  <c r="I265" i="1"/>
  <c r="AR264" i="1"/>
  <c r="AQ264" i="1"/>
  <c r="AM264" i="1"/>
  <c r="AJ264" i="1"/>
  <c r="AP264" i="1" s="1"/>
  <c r="AH264" i="1"/>
  <c r="AE264" i="1"/>
  <c r="AI264" i="1" s="1"/>
  <c r="AD264" i="1"/>
  <c r="BA264" i="1" s="1"/>
  <c r="AC264" i="1"/>
  <c r="Z264" i="1"/>
  <c r="AO264" i="1" s="1"/>
  <c r="V264" i="1"/>
  <c r="T264" i="1"/>
  <c r="S264" i="1"/>
  <c r="BG264" i="1" s="1"/>
  <c r="P264" i="1"/>
  <c r="W264" i="1" s="1"/>
  <c r="N264" i="1"/>
  <c r="L264" i="1"/>
  <c r="O264" i="1" s="1"/>
  <c r="I264" i="1"/>
  <c r="BL263" i="1"/>
  <c r="BK263" i="1"/>
  <c r="BJ263" i="1"/>
  <c r="BG263" i="1"/>
  <c r="AR263" i="1"/>
  <c r="AQ263" i="1"/>
  <c r="AJ263" i="1"/>
  <c r="AP263" i="1" s="1"/>
  <c r="AE263" i="1"/>
  <c r="AI263" i="1" s="1"/>
  <c r="AD263" i="1"/>
  <c r="BA263" i="1" s="1"/>
  <c r="AC263" i="1"/>
  <c r="W263" i="1"/>
  <c r="Z263" i="1" s="1"/>
  <c r="V263" i="1"/>
  <c r="T263" i="1"/>
  <c r="S263" i="1"/>
  <c r="P263" i="1"/>
  <c r="N263" i="1"/>
  <c r="U263" i="1" s="1"/>
  <c r="Y263" i="1" s="1"/>
  <c r="L263" i="1"/>
  <c r="I263" i="1"/>
  <c r="O263" i="1" s="1"/>
  <c r="AR262" i="1"/>
  <c r="AQ262" i="1"/>
  <c r="AM262" i="1"/>
  <c r="AJ262" i="1"/>
  <c r="AP262" i="1" s="1"/>
  <c r="AE262" i="1"/>
  <c r="AD262" i="1"/>
  <c r="BA262" i="1" s="1"/>
  <c r="AC262" i="1"/>
  <c r="BG262" i="1" s="1"/>
  <c r="V262" i="1"/>
  <c r="T262" i="1"/>
  <c r="S262" i="1"/>
  <c r="P262" i="1"/>
  <c r="W262" i="1" s="1"/>
  <c r="Z262" i="1" s="1"/>
  <c r="AO262" i="1" s="1"/>
  <c r="N262" i="1"/>
  <c r="U262" i="1" s="1"/>
  <c r="Y262" i="1" s="1"/>
  <c r="L262" i="1"/>
  <c r="I262" i="1"/>
  <c r="O262" i="1" s="1"/>
  <c r="BG261" i="1"/>
  <c r="AR261" i="1"/>
  <c r="AQ261" i="1"/>
  <c r="AJ261" i="1"/>
  <c r="AP261" i="1" s="1"/>
  <c r="AE261" i="1"/>
  <c r="AI261" i="1" s="1"/>
  <c r="AD261" i="1"/>
  <c r="BA261" i="1" s="1"/>
  <c r="AC261" i="1"/>
  <c r="W261" i="1"/>
  <c r="Z261" i="1" s="1"/>
  <c r="V261" i="1"/>
  <c r="T261" i="1"/>
  <c r="S261" i="1"/>
  <c r="P261" i="1"/>
  <c r="N261" i="1"/>
  <c r="U261" i="1" s="1"/>
  <c r="Y261" i="1" s="1"/>
  <c r="L261" i="1"/>
  <c r="I261" i="1"/>
  <c r="O261" i="1" s="1"/>
  <c r="BK260" i="1"/>
  <c r="BJ260" i="1"/>
  <c r="AR260" i="1"/>
  <c r="AS260" i="1" s="1"/>
  <c r="AQ260" i="1"/>
  <c r="AM260" i="1"/>
  <c r="AN260" i="1" s="1"/>
  <c r="AJ260" i="1"/>
  <c r="AP260" i="1" s="1"/>
  <c r="AD260" i="1"/>
  <c r="BA260" i="1" s="1"/>
  <c r="AC260" i="1"/>
  <c r="V260" i="1"/>
  <c r="T260" i="1"/>
  <c r="S260" i="1"/>
  <c r="BG260" i="1" s="1"/>
  <c r="BL260" i="1" s="1"/>
  <c r="P260" i="1"/>
  <c r="W260" i="1" s="1"/>
  <c r="Z260" i="1" s="1"/>
  <c r="O260" i="1"/>
  <c r="N260" i="1"/>
  <c r="L260" i="1"/>
  <c r="I260" i="1"/>
  <c r="BG259" i="1"/>
  <c r="AR259" i="1"/>
  <c r="AQ259" i="1"/>
  <c r="AM259" i="1"/>
  <c r="AJ259" i="1"/>
  <c r="AP259" i="1" s="1"/>
  <c r="AD259" i="1"/>
  <c r="AC259" i="1"/>
  <c r="V259" i="1"/>
  <c r="T259" i="1"/>
  <c r="S259" i="1"/>
  <c r="P259" i="1"/>
  <c r="W259" i="1" s="1"/>
  <c r="Z259" i="1" s="1"/>
  <c r="AO259" i="1" s="1"/>
  <c r="O259" i="1"/>
  <c r="N259" i="1"/>
  <c r="L259" i="1"/>
  <c r="I259" i="1"/>
  <c r="AR258" i="1"/>
  <c r="AS258" i="1" s="1"/>
  <c r="AQ258" i="1"/>
  <c r="AM258" i="1"/>
  <c r="AJ258" i="1"/>
  <c r="AP258" i="1" s="1"/>
  <c r="AD258" i="1"/>
  <c r="BA258" i="1" s="1"/>
  <c r="AC258" i="1"/>
  <c r="V258" i="1"/>
  <c r="T258" i="1"/>
  <c r="S258" i="1"/>
  <c r="BG258" i="1" s="1"/>
  <c r="P258" i="1"/>
  <c r="W258" i="1" s="1"/>
  <c r="Z258" i="1" s="1"/>
  <c r="AO258" i="1" s="1"/>
  <c r="O258" i="1"/>
  <c r="N258" i="1"/>
  <c r="L258" i="1"/>
  <c r="I258" i="1"/>
  <c r="BK257" i="1"/>
  <c r="BJ257" i="1"/>
  <c r="AR257" i="1"/>
  <c r="AQ257" i="1"/>
  <c r="AJ257" i="1"/>
  <c r="AE257" i="1"/>
  <c r="AI257" i="1" s="1"/>
  <c r="AD257" i="1"/>
  <c r="BA257" i="1" s="1"/>
  <c r="AC257" i="1"/>
  <c r="V257" i="1"/>
  <c r="T257" i="1"/>
  <c r="S257" i="1"/>
  <c r="BG257" i="1" s="1"/>
  <c r="BL257" i="1" s="1"/>
  <c r="P257" i="1"/>
  <c r="W257" i="1" s="1"/>
  <c r="Z257" i="1" s="1"/>
  <c r="N257" i="1"/>
  <c r="U257" i="1" s="1"/>
  <c r="Y257" i="1" s="1"/>
  <c r="L257" i="1"/>
  <c r="I257" i="1"/>
  <c r="O257" i="1" s="1"/>
  <c r="BC256" i="1"/>
  <c r="AR256" i="1"/>
  <c r="AQ256" i="1"/>
  <c r="AJ256" i="1"/>
  <c r="AP256" i="1" s="1"/>
  <c r="AH256" i="1"/>
  <c r="AE256" i="1"/>
  <c r="AI256" i="1" s="1"/>
  <c r="AD256" i="1"/>
  <c r="BA256" i="1" s="1"/>
  <c r="AC256" i="1"/>
  <c r="V256" i="1"/>
  <c r="T256" i="1"/>
  <c r="S256" i="1"/>
  <c r="P256" i="1"/>
  <c r="W256" i="1" s="1"/>
  <c r="N256" i="1"/>
  <c r="U256" i="1" s="1"/>
  <c r="Y256" i="1" s="1"/>
  <c r="L256" i="1"/>
  <c r="O256" i="1" s="1"/>
  <c r="I256" i="1"/>
  <c r="BG255" i="1"/>
  <c r="AR255" i="1"/>
  <c r="AQ255" i="1"/>
  <c r="AM255" i="1"/>
  <c r="AJ255" i="1"/>
  <c r="AP255" i="1" s="1"/>
  <c r="AD255" i="1"/>
  <c r="AC255" i="1"/>
  <c r="V255" i="1"/>
  <c r="T255" i="1"/>
  <c r="S255" i="1"/>
  <c r="P255" i="1"/>
  <c r="W255" i="1" s="1"/>
  <c r="N255" i="1"/>
  <c r="U255" i="1" s="1"/>
  <c r="Y255" i="1" s="1"/>
  <c r="L255" i="1"/>
  <c r="O255" i="1" s="1"/>
  <c r="I255" i="1"/>
  <c r="BL254" i="1"/>
  <c r="BK254" i="1"/>
  <c r="BJ254" i="1"/>
  <c r="BC254" i="1"/>
  <c r="AR254" i="1"/>
  <c r="AQ254" i="1"/>
  <c r="AJ254" i="1"/>
  <c r="AH254" i="1"/>
  <c r="AE254" i="1"/>
  <c r="AI254" i="1" s="1"/>
  <c r="AD254" i="1"/>
  <c r="BA254" i="1" s="1"/>
  <c r="AC254" i="1"/>
  <c r="V254" i="1"/>
  <c r="T254" i="1"/>
  <c r="S254" i="1"/>
  <c r="BG254" i="1" s="1"/>
  <c r="P254" i="1"/>
  <c r="W254" i="1" s="1"/>
  <c r="N254" i="1"/>
  <c r="U254" i="1" s="1"/>
  <c r="Y254" i="1" s="1"/>
  <c r="L254" i="1"/>
  <c r="O254" i="1" s="1"/>
  <c r="I254" i="1"/>
  <c r="BG253" i="1"/>
  <c r="AR253" i="1"/>
  <c r="AQ253" i="1"/>
  <c r="AJ253" i="1"/>
  <c r="AP253" i="1" s="1"/>
  <c r="AD253" i="1"/>
  <c r="AC253" i="1"/>
  <c r="Y253" i="1"/>
  <c r="V253" i="1"/>
  <c r="U253" i="1"/>
  <c r="T253" i="1"/>
  <c r="S253" i="1"/>
  <c r="P253" i="1"/>
  <c r="W253" i="1" s="1"/>
  <c r="N253" i="1"/>
  <c r="L253" i="1"/>
  <c r="O253" i="1" s="1"/>
  <c r="I253" i="1"/>
  <c r="AR252" i="1"/>
  <c r="AS252" i="1" s="1"/>
  <c r="AQ252" i="1"/>
  <c r="AM252" i="1"/>
  <c r="BB252" i="1" s="1"/>
  <c r="AJ252" i="1"/>
  <c r="AP252" i="1" s="1"/>
  <c r="AE252" i="1"/>
  <c r="AI252" i="1" s="1"/>
  <c r="AX252" i="1" s="1"/>
  <c r="AD252" i="1"/>
  <c r="BA252" i="1" s="1"/>
  <c r="AC252" i="1"/>
  <c r="V252" i="1"/>
  <c r="T252" i="1"/>
  <c r="S252" i="1"/>
  <c r="P252" i="1"/>
  <c r="O252" i="1"/>
  <c r="N252" i="1"/>
  <c r="L252" i="1"/>
  <c r="I252" i="1"/>
  <c r="BK251" i="1"/>
  <c r="BJ251" i="1"/>
  <c r="BG251" i="1"/>
  <c r="AR251" i="1"/>
  <c r="AQ251" i="1"/>
  <c r="AJ251" i="1"/>
  <c r="AD251" i="1"/>
  <c r="AC251" i="1"/>
  <c r="V251" i="1"/>
  <c r="T251" i="1"/>
  <c r="S251" i="1"/>
  <c r="P251" i="1"/>
  <c r="W251" i="1" s="1"/>
  <c r="Z251" i="1" s="1"/>
  <c r="N251" i="1"/>
  <c r="U251" i="1" s="1"/>
  <c r="Y251" i="1" s="1"/>
  <c r="L251" i="1"/>
  <c r="I251" i="1"/>
  <c r="O251" i="1" s="1"/>
  <c r="AR250" i="1"/>
  <c r="AQ250" i="1"/>
  <c r="AJ250" i="1"/>
  <c r="AP250" i="1" s="1"/>
  <c r="AD250" i="1"/>
  <c r="AC250" i="1"/>
  <c r="W250" i="1"/>
  <c r="Z250" i="1" s="1"/>
  <c r="V250" i="1"/>
  <c r="T250" i="1"/>
  <c r="S250" i="1"/>
  <c r="BG250" i="1" s="1"/>
  <c r="P250" i="1"/>
  <c r="N250" i="1"/>
  <c r="L250" i="1"/>
  <c r="I250" i="1"/>
  <c r="O250" i="1" s="1"/>
  <c r="AR249" i="1"/>
  <c r="AQ249" i="1"/>
  <c r="AJ249" i="1"/>
  <c r="AP249" i="1" s="1"/>
  <c r="AD249" i="1"/>
  <c r="AC249" i="1"/>
  <c r="V249" i="1"/>
  <c r="T249" i="1"/>
  <c r="S249" i="1"/>
  <c r="BG249" i="1" s="1"/>
  <c r="P249" i="1"/>
  <c r="W249" i="1" s="1"/>
  <c r="N249" i="1"/>
  <c r="L249" i="1"/>
  <c r="O249" i="1" s="1"/>
  <c r="I249" i="1"/>
  <c r="BK248" i="1"/>
  <c r="BJ248" i="1"/>
  <c r="BG248" i="1"/>
  <c r="BL248" i="1" s="1"/>
  <c r="AR248" i="1"/>
  <c r="AQ248" i="1"/>
  <c r="AM248" i="1"/>
  <c r="AJ248" i="1"/>
  <c r="AP248" i="1" s="1"/>
  <c r="AE248" i="1"/>
  <c r="AD248" i="1"/>
  <c r="BA248" i="1" s="1"/>
  <c r="BB248" i="1" s="1"/>
  <c r="AC248" i="1"/>
  <c r="W248" i="1"/>
  <c r="V248" i="1"/>
  <c r="T248" i="1"/>
  <c r="S248" i="1"/>
  <c r="P248" i="1"/>
  <c r="N248" i="1"/>
  <c r="U248" i="1" s="1"/>
  <c r="Y248" i="1" s="1"/>
  <c r="L248" i="1"/>
  <c r="O248" i="1" s="1"/>
  <c r="I248" i="1"/>
  <c r="BG247" i="1"/>
  <c r="AR247" i="1"/>
  <c r="AQ247" i="1"/>
  <c r="AJ247" i="1"/>
  <c r="AP247" i="1" s="1"/>
  <c r="AE247" i="1"/>
  <c r="AD247" i="1"/>
  <c r="BA247" i="1" s="1"/>
  <c r="AC247" i="1"/>
  <c r="V247" i="1"/>
  <c r="T247" i="1"/>
  <c r="S247" i="1"/>
  <c r="U247" i="1" s="1"/>
  <c r="Y247" i="1" s="1"/>
  <c r="P247" i="1"/>
  <c r="W247" i="1" s="1"/>
  <c r="Z247" i="1" s="1"/>
  <c r="N247" i="1"/>
  <c r="L247" i="1"/>
  <c r="O247" i="1" s="1"/>
  <c r="I247" i="1"/>
  <c r="AR246" i="1"/>
  <c r="AQ246" i="1"/>
  <c r="AJ246" i="1"/>
  <c r="AP246" i="1" s="1"/>
  <c r="AD246" i="1"/>
  <c r="AC246" i="1"/>
  <c r="V246" i="1"/>
  <c r="T246" i="1"/>
  <c r="S246" i="1"/>
  <c r="P246" i="1"/>
  <c r="N246" i="1"/>
  <c r="L246" i="1"/>
  <c r="O246" i="1" s="1"/>
  <c r="I246" i="1"/>
  <c r="BK245" i="1"/>
  <c r="BJ245" i="1"/>
  <c r="AS245" i="1"/>
  <c r="AR245" i="1"/>
  <c r="AQ245" i="1"/>
  <c r="AP245" i="1"/>
  <c r="AM245" i="1"/>
  <c r="AJ245" i="1"/>
  <c r="AD245" i="1"/>
  <c r="AE245" i="1" s="1"/>
  <c r="AC245" i="1"/>
  <c r="BG245" i="1" s="1"/>
  <c r="BL245" i="1" s="1"/>
  <c r="V245" i="1"/>
  <c r="T245" i="1"/>
  <c r="S245" i="1"/>
  <c r="P245" i="1"/>
  <c r="N245" i="1"/>
  <c r="L245" i="1"/>
  <c r="I245" i="1"/>
  <c r="O245" i="1" s="1"/>
  <c r="AS244" i="1"/>
  <c r="AR244" i="1"/>
  <c r="AQ244" i="1"/>
  <c r="AP244" i="1"/>
  <c r="AM244" i="1"/>
  <c r="AJ244" i="1"/>
  <c r="AD244" i="1"/>
  <c r="AE244" i="1" s="1"/>
  <c r="AC244" i="1"/>
  <c r="BG244" i="1" s="1"/>
  <c r="V244" i="1"/>
  <c r="T244" i="1"/>
  <c r="S244" i="1"/>
  <c r="W244" i="1" s="1"/>
  <c r="P244" i="1"/>
  <c r="N244" i="1"/>
  <c r="L244" i="1"/>
  <c r="I244" i="1"/>
  <c r="O244" i="1" s="1"/>
  <c r="AS243" i="1"/>
  <c r="AR243" i="1"/>
  <c r="AQ243" i="1"/>
  <c r="AP243" i="1"/>
  <c r="AM243" i="1"/>
  <c r="AJ243" i="1"/>
  <c r="AD243" i="1"/>
  <c r="AE243" i="1" s="1"/>
  <c r="AC243" i="1"/>
  <c r="BG243" i="1" s="1"/>
  <c r="V243" i="1"/>
  <c r="T243" i="1"/>
  <c r="S243" i="1"/>
  <c r="P243" i="1"/>
  <c r="N243" i="1"/>
  <c r="L243" i="1"/>
  <c r="I243" i="1"/>
  <c r="O243" i="1" s="1"/>
  <c r="BK242" i="1"/>
  <c r="BJ242" i="1"/>
  <c r="AS242" i="1"/>
  <c r="AR242" i="1"/>
  <c r="AQ242" i="1"/>
  <c r="AP242" i="1"/>
  <c r="AM242" i="1"/>
  <c r="AJ242" i="1"/>
  <c r="AD242" i="1"/>
  <c r="AE242" i="1" s="1"/>
  <c r="AC242" i="1"/>
  <c r="BG242" i="1" s="1"/>
  <c r="BL242" i="1" s="1"/>
  <c r="V242" i="1"/>
  <c r="T242" i="1"/>
  <c r="S242" i="1"/>
  <c r="P242" i="1"/>
  <c r="N242" i="1"/>
  <c r="U242" i="1" s="1"/>
  <c r="Y242" i="1" s="1"/>
  <c r="L242" i="1"/>
  <c r="I242" i="1"/>
  <c r="AS241" i="1"/>
  <c r="AR241" i="1"/>
  <c r="AQ241" i="1"/>
  <c r="AP241" i="1"/>
  <c r="AM241" i="1"/>
  <c r="AJ241" i="1"/>
  <c r="AD241" i="1"/>
  <c r="AE241" i="1" s="1"/>
  <c r="AC241" i="1"/>
  <c r="BG241" i="1" s="1"/>
  <c r="V241" i="1"/>
  <c r="T241" i="1"/>
  <c r="S241" i="1"/>
  <c r="P241" i="1"/>
  <c r="N241" i="1"/>
  <c r="U241" i="1" s="1"/>
  <c r="Y241" i="1" s="1"/>
  <c r="L241" i="1"/>
  <c r="I241" i="1"/>
  <c r="AS240" i="1"/>
  <c r="AR240" i="1"/>
  <c r="AQ240" i="1"/>
  <c r="AP240" i="1"/>
  <c r="AM240" i="1"/>
  <c r="AJ240" i="1"/>
  <c r="AD240" i="1"/>
  <c r="AE240" i="1" s="1"/>
  <c r="AC240" i="1"/>
  <c r="BG240" i="1" s="1"/>
  <c r="V240" i="1"/>
  <c r="T240" i="1"/>
  <c r="S240" i="1"/>
  <c r="P240" i="1"/>
  <c r="N240" i="1"/>
  <c r="U240" i="1" s="1"/>
  <c r="Y240" i="1" s="1"/>
  <c r="L240" i="1"/>
  <c r="I240" i="1"/>
  <c r="BK239" i="1"/>
  <c r="BJ239" i="1"/>
  <c r="AR239" i="1"/>
  <c r="AQ239" i="1"/>
  <c r="AM239" i="1"/>
  <c r="AJ239" i="1"/>
  <c r="AP239" i="1" s="1"/>
  <c r="AD239" i="1"/>
  <c r="AE239" i="1" s="1"/>
  <c r="AC239" i="1"/>
  <c r="Z239" i="1"/>
  <c r="AO239" i="1" s="1"/>
  <c r="V239" i="1"/>
  <c r="T239" i="1"/>
  <c r="S239" i="1"/>
  <c r="BG239" i="1" s="1"/>
  <c r="BL239" i="1" s="1"/>
  <c r="P239" i="1"/>
  <c r="W239" i="1" s="1"/>
  <c r="N239" i="1"/>
  <c r="L239" i="1"/>
  <c r="I239" i="1"/>
  <c r="O239" i="1" s="1"/>
  <c r="AR238" i="1"/>
  <c r="AQ238" i="1"/>
  <c r="AM238" i="1"/>
  <c r="AJ238" i="1"/>
  <c r="AP238" i="1" s="1"/>
  <c r="AD238" i="1"/>
  <c r="AE238" i="1" s="1"/>
  <c r="AC238" i="1"/>
  <c r="V238" i="1"/>
  <c r="T238" i="1"/>
  <c r="S238" i="1"/>
  <c r="P238" i="1"/>
  <c r="W238" i="1" s="1"/>
  <c r="Z238" i="1" s="1"/>
  <c r="AO238" i="1" s="1"/>
  <c r="N238" i="1"/>
  <c r="U238" i="1" s="1"/>
  <c r="Y238" i="1" s="1"/>
  <c r="L238" i="1"/>
  <c r="I238" i="1"/>
  <c r="AR237" i="1"/>
  <c r="AQ237" i="1"/>
  <c r="AM237" i="1"/>
  <c r="AN237" i="1" s="1"/>
  <c r="AJ237" i="1"/>
  <c r="AP237" i="1" s="1"/>
  <c r="AD237" i="1"/>
  <c r="AE237" i="1" s="1"/>
  <c r="AC237" i="1"/>
  <c r="V237" i="1"/>
  <c r="T237" i="1"/>
  <c r="S237" i="1"/>
  <c r="P237" i="1"/>
  <c r="W237" i="1" s="1"/>
  <c r="Z237" i="1" s="1"/>
  <c r="N237" i="1"/>
  <c r="L237" i="1"/>
  <c r="I237" i="1"/>
  <c r="O237" i="1" s="1"/>
  <c r="AR236" i="1"/>
  <c r="AQ236" i="1"/>
  <c r="AM236" i="1"/>
  <c r="AJ236" i="1"/>
  <c r="AP236" i="1" s="1"/>
  <c r="AD236" i="1"/>
  <c r="AE236" i="1" s="1"/>
  <c r="AC236" i="1"/>
  <c r="V236" i="1"/>
  <c r="T236" i="1"/>
  <c r="S236" i="1"/>
  <c r="BG236" i="1" s="1"/>
  <c r="P236" i="1"/>
  <c r="N236" i="1"/>
  <c r="L236" i="1"/>
  <c r="I236" i="1"/>
  <c r="AR235" i="1"/>
  <c r="AQ235" i="1"/>
  <c r="AM235" i="1"/>
  <c r="AJ235" i="1"/>
  <c r="AP235" i="1" s="1"/>
  <c r="AS235" i="1" s="1"/>
  <c r="AD235" i="1"/>
  <c r="AE235" i="1" s="1"/>
  <c r="AC235" i="1"/>
  <c r="Z235" i="1"/>
  <c r="AO235" i="1" s="1"/>
  <c r="V235" i="1"/>
  <c r="T235" i="1"/>
  <c r="S235" i="1"/>
  <c r="BG235" i="1" s="1"/>
  <c r="P235" i="1"/>
  <c r="W235" i="1" s="1"/>
  <c r="N235" i="1"/>
  <c r="L235" i="1"/>
  <c r="I235" i="1"/>
  <c r="O235" i="1" s="1"/>
  <c r="AR234" i="1"/>
  <c r="AQ234" i="1"/>
  <c r="AJ234" i="1"/>
  <c r="AP234" i="1" s="1"/>
  <c r="AD234" i="1"/>
  <c r="AE234" i="1" s="1"/>
  <c r="AC234" i="1"/>
  <c r="V234" i="1"/>
  <c r="T234" i="1"/>
  <c r="S234" i="1"/>
  <c r="P234" i="1"/>
  <c r="W234" i="1" s="1"/>
  <c r="Z234" i="1" s="1"/>
  <c r="N234" i="1"/>
  <c r="U234" i="1" s="1"/>
  <c r="Y234" i="1" s="1"/>
  <c r="L234" i="1"/>
  <c r="I234" i="1"/>
  <c r="AR233" i="1"/>
  <c r="AQ233" i="1"/>
  <c r="AJ233" i="1"/>
  <c r="AP233" i="1" s="1"/>
  <c r="AS233" i="1" s="1"/>
  <c r="AD233" i="1"/>
  <c r="AE233" i="1" s="1"/>
  <c r="AC233" i="1"/>
  <c r="V233" i="1"/>
  <c r="T233" i="1"/>
  <c r="S233" i="1"/>
  <c r="BG233" i="1" s="1"/>
  <c r="P233" i="1"/>
  <c r="W233" i="1" s="1"/>
  <c r="Z233" i="1" s="1"/>
  <c r="N233" i="1"/>
  <c r="U233" i="1" s="1"/>
  <c r="Y233" i="1" s="1"/>
  <c r="L233" i="1"/>
  <c r="I233" i="1"/>
  <c r="AR232" i="1"/>
  <c r="AQ232" i="1"/>
  <c r="AJ232" i="1"/>
  <c r="AP232" i="1" s="1"/>
  <c r="AS232" i="1" s="1"/>
  <c r="AD232" i="1"/>
  <c r="AE232" i="1" s="1"/>
  <c r="AC232" i="1"/>
  <c r="V232" i="1"/>
  <c r="T232" i="1"/>
  <c r="S232" i="1"/>
  <c r="BG232" i="1" s="1"/>
  <c r="P232" i="1"/>
  <c r="W232" i="1" s="1"/>
  <c r="Z232" i="1" s="1"/>
  <c r="N232" i="1"/>
  <c r="U232" i="1" s="1"/>
  <c r="Y232" i="1" s="1"/>
  <c r="L232" i="1"/>
  <c r="I232" i="1"/>
  <c r="AR231" i="1"/>
  <c r="AQ231" i="1"/>
  <c r="AJ231" i="1"/>
  <c r="AP231" i="1" s="1"/>
  <c r="AS231" i="1" s="1"/>
  <c r="AD231" i="1"/>
  <c r="AE231" i="1" s="1"/>
  <c r="AC231" i="1"/>
  <c r="V231" i="1"/>
  <c r="T231" i="1"/>
  <c r="S231" i="1"/>
  <c r="BG231" i="1" s="1"/>
  <c r="P231" i="1"/>
  <c r="W231" i="1" s="1"/>
  <c r="Z231" i="1" s="1"/>
  <c r="N231" i="1"/>
  <c r="U231" i="1" s="1"/>
  <c r="Y231" i="1" s="1"/>
  <c r="L231" i="1"/>
  <c r="I231" i="1"/>
  <c r="AR230" i="1"/>
  <c r="AQ230" i="1"/>
  <c r="AJ230" i="1"/>
  <c r="AP230" i="1" s="1"/>
  <c r="AS230" i="1" s="1"/>
  <c r="AD230" i="1"/>
  <c r="AE230" i="1" s="1"/>
  <c r="AC230" i="1"/>
  <c r="V230" i="1"/>
  <c r="T230" i="1"/>
  <c r="S230" i="1"/>
  <c r="BG230" i="1" s="1"/>
  <c r="P230" i="1"/>
  <c r="W230" i="1" s="1"/>
  <c r="Z230" i="1" s="1"/>
  <c r="N230" i="1"/>
  <c r="U230" i="1" s="1"/>
  <c r="Y230" i="1" s="1"/>
  <c r="L230" i="1"/>
  <c r="I230" i="1"/>
  <c r="AR229" i="1"/>
  <c r="AQ229" i="1"/>
  <c r="AJ229" i="1"/>
  <c r="AP229" i="1" s="1"/>
  <c r="AS229" i="1" s="1"/>
  <c r="AD229" i="1"/>
  <c r="AE229" i="1" s="1"/>
  <c r="AC229" i="1"/>
  <c r="V229" i="1"/>
  <c r="T229" i="1"/>
  <c r="S229" i="1"/>
  <c r="BG229" i="1" s="1"/>
  <c r="P229" i="1"/>
  <c r="W229" i="1" s="1"/>
  <c r="Z229" i="1" s="1"/>
  <c r="N229" i="1"/>
  <c r="U229" i="1" s="1"/>
  <c r="Y229" i="1" s="1"/>
  <c r="L229" i="1"/>
  <c r="I229" i="1"/>
  <c r="AR228" i="1"/>
  <c r="AQ228" i="1"/>
  <c r="AJ228" i="1"/>
  <c r="AP228" i="1" s="1"/>
  <c r="AS228" i="1" s="1"/>
  <c r="AD228" i="1"/>
  <c r="AE228" i="1" s="1"/>
  <c r="AC228" i="1"/>
  <c r="V228" i="1"/>
  <c r="T228" i="1"/>
  <c r="S228" i="1"/>
  <c r="BG228" i="1" s="1"/>
  <c r="P228" i="1"/>
  <c r="W228" i="1" s="1"/>
  <c r="Z228" i="1" s="1"/>
  <c r="N228" i="1"/>
  <c r="U228" i="1" s="1"/>
  <c r="Y228" i="1" s="1"/>
  <c r="L228" i="1"/>
  <c r="I228" i="1"/>
  <c r="AR227" i="1"/>
  <c r="AQ227" i="1"/>
  <c r="AJ227" i="1"/>
  <c r="AP227" i="1" s="1"/>
  <c r="AS227" i="1" s="1"/>
  <c r="AD227" i="1"/>
  <c r="AE227" i="1" s="1"/>
  <c r="AC227" i="1"/>
  <c r="V227" i="1"/>
  <c r="T227" i="1"/>
  <c r="S227" i="1"/>
  <c r="BG227" i="1" s="1"/>
  <c r="P227" i="1"/>
  <c r="W227" i="1" s="1"/>
  <c r="Z227" i="1" s="1"/>
  <c r="N227" i="1"/>
  <c r="U227" i="1" s="1"/>
  <c r="Y227" i="1" s="1"/>
  <c r="L227" i="1"/>
  <c r="I227" i="1"/>
  <c r="AR226" i="1"/>
  <c r="AQ226" i="1"/>
  <c r="AJ226" i="1"/>
  <c r="AP226" i="1" s="1"/>
  <c r="AS226" i="1" s="1"/>
  <c r="AD226" i="1"/>
  <c r="AE226" i="1" s="1"/>
  <c r="AC226" i="1"/>
  <c r="V226" i="1"/>
  <c r="T226" i="1"/>
  <c r="S226" i="1"/>
  <c r="BG226" i="1" s="1"/>
  <c r="P226" i="1"/>
  <c r="W226" i="1" s="1"/>
  <c r="Z226" i="1" s="1"/>
  <c r="N226" i="1"/>
  <c r="U226" i="1" s="1"/>
  <c r="Y226" i="1" s="1"/>
  <c r="L226" i="1"/>
  <c r="I226" i="1"/>
  <c r="AR225" i="1"/>
  <c r="AQ225" i="1"/>
  <c r="AJ225" i="1"/>
  <c r="AP225" i="1" s="1"/>
  <c r="AS225" i="1" s="1"/>
  <c r="AD225" i="1"/>
  <c r="AE225" i="1" s="1"/>
  <c r="AC225" i="1"/>
  <c r="V225" i="1"/>
  <c r="T225" i="1"/>
  <c r="S225" i="1"/>
  <c r="BG225" i="1" s="1"/>
  <c r="P225" i="1"/>
  <c r="W225" i="1" s="1"/>
  <c r="Z225" i="1" s="1"/>
  <c r="N225" i="1"/>
  <c r="U225" i="1" s="1"/>
  <c r="Y225" i="1" s="1"/>
  <c r="L225" i="1"/>
  <c r="I225" i="1"/>
  <c r="AR224" i="1"/>
  <c r="AQ224" i="1"/>
  <c r="AJ224" i="1"/>
  <c r="AP224" i="1" s="1"/>
  <c r="AS224" i="1" s="1"/>
  <c r="AD224" i="1"/>
  <c r="AE224" i="1" s="1"/>
  <c r="AC224" i="1"/>
  <c r="V224" i="1"/>
  <c r="T224" i="1"/>
  <c r="S224" i="1"/>
  <c r="BG224" i="1" s="1"/>
  <c r="P224" i="1"/>
  <c r="W224" i="1" s="1"/>
  <c r="Z224" i="1" s="1"/>
  <c r="N224" i="1"/>
  <c r="U224" i="1" s="1"/>
  <c r="Y224" i="1" s="1"/>
  <c r="L224" i="1"/>
  <c r="I224" i="1"/>
  <c r="AR223" i="1"/>
  <c r="AQ223" i="1"/>
  <c r="AJ223" i="1"/>
  <c r="AP223" i="1" s="1"/>
  <c r="AS223" i="1" s="1"/>
  <c r="AD223" i="1"/>
  <c r="AE223" i="1" s="1"/>
  <c r="AC223" i="1"/>
  <c r="V223" i="1"/>
  <c r="T223" i="1"/>
  <c r="S223" i="1"/>
  <c r="P223" i="1"/>
  <c r="N223" i="1"/>
  <c r="L223" i="1"/>
  <c r="I223" i="1"/>
  <c r="AR222" i="1"/>
  <c r="AQ222" i="1"/>
  <c r="AM222" i="1"/>
  <c r="AJ222" i="1"/>
  <c r="AP222" i="1" s="1"/>
  <c r="AS222" i="1" s="1"/>
  <c r="AD222" i="1"/>
  <c r="AE222" i="1" s="1"/>
  <c r="AC222" i="1"/>
  <c r="BG222" i="1" s="1"/>
  <c r="V222" i="1"/>
  <c r="T222" i="1"/>
  <c r="S222" i="1"/>
  <c r="P222" i="1"/>
  <c r="W222" i="1" s="1"/>
  <c r="N222" i="1"/>
  <c r="L222" i="1"/>
  <c r="I222" i="1"/>
  <c r="O222" i="1" s="1"/>
  <c r="BG221" i="1"/>
  <c r="AR221" i="1"/>
  <c r="AQ221" i="1"/>
  <c r="AJ221" i="1"/>
  <c r="AD221" i="1"/>
  <c r="AE221" i="1" s="1"/>
  <c r="AC221" i="1"/>
  <c r="W221" i="1"/>
  <c r="V221" i="1"/>
  <c r="T221" i="1"/>
  <c r="S221" i="1"/>
  <c r="P221" i="1"/>
  <c r="N221" i="1"/>
  <c r="U221" i="1" s="1"/>
  <c r="Y221" i="1" s="1"/>
  <c r="L221" i="1"/>
  <c r="I221" i="1"/>
  <c r="O221" i="1" s="1"/>
  <c r="BG220" i="1"/>
  <c r="AR220" i="1"/>
  <c r="AQ220" i="1"/>
  <c r="AJ220" i="1"/>
  <c r="AP220" i="1" s="1"/>
  <c r="AD220" i="1"/>
  <c r="AE220" i="1" s="1"/>
  <c r="AC220" i="1"/>
  <c r="W220" i="1"/>
  <c r="V220" i="1"/>
  <c r="T220" i="1"/>
  <c r="S220" i="1"/>
  <c r="P220" i="1"/>
  <c r="N220" i="1"/>
  <c r="L220" i="1"/>
  <c r="I220" i="1"/>
  <c r="BG219" i="1"/>
  <c r="AR219" i="1"/>
  <c r="AQ219" i="1"/>
  <c r="AM219" i="1"/>
  <c r="AJ219" i="1"/>
  <c r="AP219" i="1" s="1"/>
  <c r="AD219" i="1"/>
  <c r="AE219" i="1" s="1"/>
  <c r="AI219" i="1" s="1"/>
  <c r="AC219" i="1"/>
  <c r="W219" i="1"/>
  <c r="V219" i="1"/>
  <c r="T219" i="1"/>
  <c r="S219" i="1"/>
  <c r="P219" i="1"/>
  <c r="N219" i="1"/>
  <c r="U219" i="1" s="1"/>
  <c r="Y219" i="1" s="1"/>
  <c r="L219" i="1"/>
  <c r="I219" i="1"/>
  <c r="O219" i="1" s="1"/>
  <c r="BG218" i="1"/>
  <c r="AR218" i="1"/>
  <c r="AQ218" i="1"/>
  <c r="AJ218" i="1"/>
  <c r="AD218" i="1"/>
  <c r="AE218" i="1" s="1"/>
  <c r="AC218" i="1"/>
  <c r="V218" i="1"/>
  <c r="T218" i="1"/>
  <c r="S218" i="1"/>
  <c r="P218" i="1"/>
  <c r="W218" i="1" s="1"/>
  <c r="N218" i="1"/>
  <c r="L218" i="1"/>
  <c r="I218" i="1"/>
  <c r="O218" i="1" s="1"/>
  <c r="BG217" i="1"/>
  <c r="AR217" i="1"/>
  <c r="AQ217" i="1"/>
  <c r="AJ217" i="1"/>
  <c r="AD217" i="1"/>
  <c r="AE217" i="1" s="1"/>
  <c r="AC217" i="1"/>
  <c r="W217" i="1"/>
  <c r="V217" i="1"/>
  <c r="T217" i="1"/>
  <c r="S217" i="1"/>
  <c r="P217" i="1"/>
  <c r="N217" i="1"/>
  <c r="U217" i="1" s="1"/>
  <c r="Y217" i="1" s="1"/>
  <c r="L217" i="1"/>
  <c r="I217" i="1"/>
  <c r="O217" i="1" s="1"/>
  <c r="BG216" i="1"/>
  <c r="AR216" i="1"/>
  <c r="AQ216" i="1"/>
  <c r="AJ216" i="1"/>
  <c r="AP216" i="1" s="1"/>
  <c r="AD216" i="1"/>
  <c r="AE216" i="1" s="1"/>
  <c r="AI216" i="1" s="1"/>
  <c r="AC216" i="1"/>
  <c r="W216" i="1"/>
  <c r="V216" i="1"/>
  <c r="T216" i="1"/>
  <c r="S216" i="1"/>
  <c r="P216" i="1"/>
  <c r="N216" i="1"/>
  <c r="U216" i="1" s="1"/>
  <c r="Y216" i="1" s="1"/>
  <c r="L216" i="1"/>
  <c r="I216" i="1"/>
  <c r="O216" i="1" s="1"/>
  <c r="AR215" i="1"/>
  <c r="AQ215" i="1"/>
  <c r="AJ215" i="1"/>
  <c r="AP215" i="1" s="1"/>
  <c r="AD215" i="1"/>
  <c r="AE215" i="1" s="1"/>
  <c r="AC215" i="1"/>
  <c r="BG215" i="1" s="1"/>
  <c r="V215" i="1"/>
  <c r="T215" i="1"/>
  <c r="S215" i="1"/>
  <c r="P215" i="1"/>
  <c r="W215" i="1" s="1"/>
  <c r="N215" i="1"/>
  <c r="L215" i="1"/>
  <c r="I215" i="1"/>
  <c r="O215" i="1" s="1"/>
  <c r="AR214" i="1"/>
  <c r="AQ214" i="1"/>
  <c r="AM214" i="1"/>
  <c r="AJ214" i="1"/>
  <c r="AP214" i="1" s="1"/>
  <c r="AD214" i="1"/>
  <c r="AE214" i="1" s="1"/>
  <c r="AC214" i="1"/>
  <c r="W214" i="1"/>
  <c r="V214" i="1"/>
  <c r="T214" i="1"/>
  <c r="S214" i="1"/>
  <c r="BG214" i="1" s="1"/>
  <c r="P214" i="1"/>
  <c r="N214" i="1"/>
  <c r="L214" i="1"/>
  <c r="I214" i="1"/>
  <c r="BG213" i="1"/>
  <c r="AR213" i="1"/>
  <c r="AS213" i="1" s="1"/>
  <c r="AQ213" i="1"/>
  <c r="AM213" i="1"/>
  <c r="AJ213" i="1"/>
  <c r="AP213" i="1" s="1"/>
  <c r="AD213" i="1"/>
  <c r="AE213" i="1" s="1"/>
  <c r="AC213" i="1"/>
  <c r="V213" i="1"/>
  <c r="T213" i="1"/>
  <c r="S213" i="1"/>
  <c r="P213" i="1"/>
  <c r="W213" i="1" s="1"/>
  <c r="N213" i="1"/>
  <c r="L213" i="1"/>
  <c r="I213" i="1"/>
  <c r="O213" i="1" s="1"/>
  <c r="AR212" i="1"/>
  <c r="AQ212" i="1"/>
  <c r="AJ212" i="1"/>
  <c r="AP212" i="1" s="1"/>
  <c r="AS212" i="1" s="1"/>
  <c r="AI212" i="1"/>
  <c r="AX212" i="1" s="1"/>
  <c r="AD212" i="1"/>
  <c r="AE212" i="1" s="1"/>
  <c r="AC212" i="1"/>
  <c r="V212" i="1"/>
  <c r="T212" i="1"/>
  <c r="S212" i="1"/>
  <c r="BG212" i="1" s="1"/>
  <c r="P212" i="1"/>
  <c r="W212" i="1" s="1"/>
  <c r="N212" i="1"/>
  <c r="L212" i="1"/>
  <c r="I212" i="1"/>
  <c r="O212" i="1" s="1"/>
  <c r="AR211" i="1"/>
  <c r="AS211" i="1" s="1"/>
  <c r="AQ211" i="1"/>
  <c r="AJ211" i="1"/>
  <c r="AP211" i="1" s="1"/>
  <c r="AD211" i="1"/>
  <c r="AE211" i="1" s="1"/>
  <c r="AI211" i="1" s="1"/>
  <c r="AX211" i="1" s="1"/>
  <c r="AC211" i="1"/>
  <c r="W211" i="1"/>
  <c r="V211" i="1"/>
  <c r="T211" i="1"/>
  <c r="S211" i="1"/>
  <c r="BG211" i="1" s="1"/>
  <c r="P211" i="1"/>
  <c r="N211" i="1"/>
  <c r="L211" i="1"/>
  <c r="I211" i="1"/>
  <c r="BG210" i="1"/>
  <c r="AR210" i="1"/>
  <c r="AS210" i="1" s="1"/>
  <c r="AQ210" i="1"/>
  <c r="AJ210" i="1"/>
  <c r="AP210" i="1" s="1"/>
  <c r="AD210" i="1"/>
  <c r="AE210" i="1" s="1"/>
  <c r="AC210" i="1"/>
  <c r="W210" i="1"/>
  <c r="V210" i="1"/>
  <c r="T210" i="1"/>
  <c r="S210" i="1"/>
  <c r="P210" i="1"/>
  <c r="N210" i="1"/>
  <c r="L210" i="1"/>
  <c r="I210" i="1"/>
  <c r="AS209" i="1"/>
  <c r="AR209" i="1"/>
  <c r="AQ209" i="1"/>
  <c r="AJ209" i="1"/>
  <c r="AP209" i="1" s="1"/>
  <c r="AI209" i="1"/>
  <c r="AX209" i="1" s="1"/>
  <c r="AD209" i="1"/>
  <c r="AE209" i="1" s="1"/>
  <c r="BC209" i="1" s="1"/>
  <c r="AC209" i="1"/>
  <c r="BG209" i="1" s="1"/>
  <c r="V209" i="1"/>
  <c r="T209" i="1"/>
  <c r="S209" i="1"/>
  <c r="P209" i="1"/>
  <c r="W209" i="1" s="1"/>
  <c r="N209" i="1"/>
  <c r="L209" i="1"/>
  <c r="I209" i="1"/>
  <c r="AR208" i="1"/>
  <c r="AQ208" i="1"/>
  <c r="AJ208" i="1"/>
  <c r="AP208" i="1" s="1"/>
  <c r="AE208" i="1"/>
  <c r="AH208" i="1" s="1"/>
  <c r="AD208" i="1"/>
  <c r="BA208" i="1" s="1"/>
  <c r="AC208" i="1"/>
  <c r="V208" i="1"/>
  <c r="T208" i="1"/>
  <c r="S208" i="1"/>
  <c r="BG208" i="1" s="1"/>
  <c r="P208" i="1"/>
  <c r="W208" i="1" s="1"/>
  <c r="Z208" i="1" s="1"/>
  <c r="N208" i="1"/>
  <c r="U208" i="1" s="1"/>
  <c r="Y208" i="1" s="1"/>
  <c r="L208" i="1"/>
  <c r="I208" i="1"/>
  <c r="O208" i="1" s="1"/>
  <c r="AR207" i="1"/>
  <c r="AS207" i="1" s="1"/>
  <c r="AQ207" i="1"/>
  <c r="AM207" i="1"/>
  <c r="AN207" i="1" s="1"/>
  <c r="AJ207" i="1"/>
  <c r="AP207" i="1" s="1"/>
  <c r="AD207" i="1"/>
  <c r="BA207" i="1" s="1"/>
  <c r="AC207" i="1"/>
  <c r="W207" i="1"/>
  <c r="Z207" i="1" s="1"/>
  <c r="V207" i="1"/>
  <c r="T207" i="1"/>
  <c r="S207" i="1"/>
  <c r="P207" i="1"/>
  <c r="N207" i="1"/>
  <c r="U207" i="1" s="1"/>
  <c r="Y207" i="1" s="1"/>
  <c r="L207" i="1"/>
  <c r="I207" i="1"/>
  <c r="O207" i="1" s="1"/>
  <c r="AR206" i="1"/>
  <c r="AS206" i="1" s="1"/>
  <c r="AQ206" i="1"/>
  <c r="AJ206" i="1"/>
  <c r="AP206" i="1" s="1"/>
  <c r="AD206" i="1"/>
  <c r="BA206" i="1" s="1"/>
  <c r="AC206" i="1"/>
  <c r="BG206" i="1" s="1"/>
  <c r="V206" i="1"/>
  <c r="T206" i="1"/>
  <c r="S206" i="1"/>
  <c r="P206" i="1"/>
  <c r="W206" i="1" s="1"/>
  <c r="N206" i="1"/>
  <c r="U206" i="1" s="1"/>
  <c r="Y206" i="1" s="1"/>
  <c r="L206" i="1"/>
  <c r="I206" i="1"/>
  <c r="AR205" i="1"/>
  <c r="AQ205" i="1"/>
  <c r="AJ205" i="1"/>
  <c r="AD205" i="1"/>
  <c r="BA205" i="1" s="1"/>
  <c r="AC205" i="1"/>
  <c r="V205" i="1"/>
  <c r="T205" i="1"/>
  <c r="S205" i="1"/>
  <c r="P205" i="1"/>
  <c r="N205" i="1"/>
  <c r="L205" i="1"/>
  <c r="O205" i="1" s="1"/>
  <c r="I205" i="1"/>
  <c r="AR204" i="1"/>
  <c r="AS204" i="1" s="1"/>
  <c r="AQ204" i="1"/>
  <c r="AJ204" i="1"/>
  <c r="AP204" i="1" s="1"/>
  <c r="AH204" i="1"/>
  <c r="AU204" i="1" s="1"/>
  <c r="AE204" i="1"/>
  <c r="AI204" i="1" s="1"/>
  <c r="AX204" i="1" s="1"/>
  <c r="AD204" i="1"/>
  <c r="BA204" i="1" s="1"/>
  <c r="AC204" i="1"/>
  <c r="W204" i="1"/>
  <c r="Z204" i="1" s="1"/>
  <c r="V204" i="1"/>
  <c r="T204" i="1"/>
  <c r="S204" i="1"/>
  <c r="U204" i="1" s="1"/>
  <c r="Y204" i="1" s="1"/>
  <c r="P204" i="1"/>
  <c r="N204" i="1"/>
  <c r="L204" i="1"/>
  <c r="I204" i="1"/>
  <c r="O204" i="1" s="1"/>
  <c r="BG203" i="1"/>
  <c r="AR203" i="1"/>
  <c r="AS203" i="1" s="1"/>
  <c r="AQ203" i="1"/>
  <c r="AM203" i="1"/>
  <c r="AJ203" i="1"/>
  <c r="AP203" i="1" s="1"/>
  <c r="AD203" i="1"/>
  <c r="AC203" i="1"/>
  <c r="W203" i="1"/>
  <c r="Z203" i="1" s="1"/>
  <c r="V203" i="1"/>
  <c r="T203" i="1"/>
  <c r="S203" i="1"/>
  <c r="P203" i="1"/>
  <c r="O203" i="1"/>
  <c r="N203" i="1"/>
  <c r="L203" i="1"/>
  <c r="I203" i="1"/>
  <c r="AR202" i="1"/>
  <c r="AS202" i="1" s="1"/>
  <c r="AQ202" i="1"/>
  <c r="AJ202" i="1"/>
  <c r="AP202" i="1" s="1"/>
  <c r="AH202" i="1"/>
  <c r="AU202" i="1" s="1"/>
  <c r="AE202" i="1"/>
  <c r="AI202" i="1" s="1"/>
  <c r="AD202" i="1"/>
  <c r="BA202" i="1" s="1"/>
  <c r="AC202" i="1"/>
  <c r="V202" i="1"/>
  <c r="T202" i="1"/>
  <c r="S202" i="1"/>
  <c r="BG202" i="1" s="1"/>
  <c r="P202" i="1"/>
  <c r="W202" i="1" s="1"/>
  <c r="N202" i="1"/>
  <c r="U202" i="1" s="1"/>
  <c r="Y202" i="1" s="1"/>
  <c r="L202" i="1"/>
  <c r="I202" i="1"/>
  <c r="O202" i="1" s="1"/>
  <c r="AR201" i="1"/>
  <c r="AQ201" i="1"/>
  <c r="AJ201" i="1"/>
  <c r="AM201" i="1" s="1"/>
  <c r="AD201" i="1"/>
  <c r="BA201" i="1" s="1"/>
  <c r="BB201" i="1" s="1"/>
  <c r="AC201" i="1"/>
  <c r="V201" i="1"/>
  <c r="T201" i="1"/>
  <c r="S201" i="1"/>
  <c r="P201" i="1"/>
  <c r="W201" i="1" s="1"/>
  <c r="N201" i="1"/>
  <c r="L201" i="1"/>
  <c r="I201" i="1"/>
  <c r="O201" i="1" s="1"/>
  <c r="AR200" i="1"/>
  <c r="AQ200" i="1"/>
  <c r="AJ200" i="1"/>
  <c r="AM200" i="1" s="1"/>
  <c r="AD200" i="1"/>
  <c r="AE200" i="1" s="1"/>
  <c r="AC200" i="1"/>
  <c r="V200" i="1"/>
  <c r="T200" i="1"/>
  <c r="S200" i="1"/>
  <c r="P200" i="1"/>
  <c r="W200" i="1" s="1"/>
  <c r="N200" i="1"/>
  <c r="L200" i="1"/>
  <c r="I200" i="1"/>
  <c r="O200" i="1" s="1"/>
  <c r="AR199" i="1"/>
  <c r="AQ199" i="1"/>
  <c r="AJ199" i="1"/>
  <c r="AM199" i="1" s="1"/>
  <c r="AD199" i="1"/>
  <c r="AC199" i="1"/>
  <c r="V199" i="1"/>
  <c r="T199" i="1"/>
  <c r="S199" i="1"/>
  <c r="P199" i="1"/>
  <c r="W199" i="1" s="1"/>
  <c r="N199" i="1"/>
  <c r="L199" i="1"/>
  <c r="I199" i="1"/>
  <c r="AR198" i="1"/>
  <c r="AQ198" i="1"/>
  <c r="AP198" i="1"/>
  <c r="AS198" i="1" s="1"/>
  <c r="AJ198" i="1"/>
  <c r="AM198" i="1" s="1"/>
  <c r="AD198" i="1"/>
  <c r="AE198" i="1" s="1"/>
  <c r="AC198" i="1"/>
  <c r="V198" i="1"/>
  <c r="T198" i="1"/>
  <c r="S198" i="1"/>
  <c r="P198" i="1"/>
  <c r="N198" i="1"/>
  <c r="L198" i="1"/>
  <c r="I198" i="1"/>
  <c r="O198" i="1" s="1"/>
  <c r="AR197" i="1"/>
  <c r="AQ197" i="1"/>
  <c r="AJ197" i="1"/>
  <c r="AM197" i="1" s="1"/>
  <c r="AD197" i="1"/>
  <c r="AE197" i="1" s="1"/>
  <c r="AC197" i="1"/>
  <c r="W197" i="1"/>
  <c r="V197" i="1"/>
  <c r="T197" i="1"/>
  <c r="S197" i="1"/>
  <c r="BG197" i="1" s="1"/>
  <c r="P197" i="1"/>
  <c r="N197" i="1"/>
  <c r="L197" i="1"/>
  <c r="I197" i="1"/>
  <c r="AR196" i="1"/>
  <c r="AQ196" i="1"/>
  <c r="AJ196" i="1"/>
  <c r="AD196" i="1"/>
  <c r="AE196" i="1" s="1"/>
  <c r="AC196" i="1"/>
  <c r="V196" i="1"/>
  <c r="T196" i="1"/>
  <c r="S196" i="1"/>
  <c r="P196" i="1"/>
  <c r="N196" i="1"/>
  <c r="L196" i="1"/>
  <c r="I196" i="1"/>
  <c r="O196" i="1" s="1"/>
  <c r="AR195" i="1"/>
  <c r="AQ195" i="1"/>
  <c r="AJ195" i="1"/>
  <c r="AD195" i="1"/>
  <c r="AE195" i="1" s="1"/>
  <c r="AC195" i="1"/>
  <c r="W195" i="1"/>
  <c r="V195" i="1"/>
  <c r="T195" i="1"/>
  <c r="S195" i="1"/>
  <c r="P195" i="1"/>
  <c r="N195" i="1"/>
  <c r="L195" i="1"/>
  <c r="I195" i="1"/>
  <c r="AR194" i="1"/>
  <c r="AQ194" i="1"/>
  <c r="AP194" i="1"/>
  <c r="AJ194" i="1"/>
  <c r="AM194" i="1" s="1"/>
  <c r="AD194" i="1"/>
  <c r="AE194" i="1" s="1"/>
  <c r="AC194" i="1"/>
  <c r="V194" i="1"/>
  <c r="T194" i="1"/>
  <c r="S194" i="1"/>
  <c r="P194" i="1"/>
  <c r="W194" i="1" s="1"/>
  <c r="N194" i="1"/>
  <c r="L194" i="1"/>
  <c r="I194" i="1"/>
  <c r="BA193" i="1"/>
  <c r="BB193" i="1" s="1"/>
  <c r="AR193" i="1"/>
  <c r="AQ193" i="1"/>
  <c r="AJ193" i="1"/>
  <c r="AM193" i="1" s="1"/>
  <c r="AD193" i="1"/>
  <c r="AE193" i="1" s="1"/>
  <c r="AC193" i="1"/>
  <c r="V193" i="1"/>
  <c r="T193" i="1"/>
  <c r="S193" i="1"/>
  <c r="P193" i="1"/>
  <c r="N193" i="1"/>
  <c r="L193" i="1"/>
  <c r="I193" i="1"/>
  <c r="AR192" i="1"/>
  <c r="AQ192" i="1"/>
  <c r="AJ192" i="1"/>
  <c r="AM192" i="1" s="1"/>
  <c r="AD192" i="1"/>
  <c r="AE192" i="1" s="1"/>
  <c r="AC192" i="1"/>
  <c r="V192" i="1"/>
  <c r="T192" i="1"/>
  <c r="S192" i="1"/>
  <c r="P192" i="1"/>
  <c r="N192" i="1"/>
  <c r="L192" i="1"/>
  <c r="I192" i="1"/>
  <c r="O192" i="1" s="1"/>
  <c r="AR191" i="1"/>
  <c r="AQ191" i="1"/>
  <c r="AJ191" i="1"/>
  <c r="AM191" i="1" s="1"/>
  <c r="AD191" i="1"/>
  <c r="AC191" i="1"/>
  <c r="V191" i="1"/>
  <c r="T191" i="1"/>
  <c r="S191" i="1"/>
  <c r="BG191" i="1" s="1"/>
  <c r="P191" i="1"/>
  <c r="W191" i="1" s="1"/>
  <c r="N191" i="1"/>
  <c r="U191" i="1" s="1"/>
  <c r="Y191" i="1" s="1"/>
  <c r="L191" i="1"/>
  <c r="I191" i="1"/>
  <c r="AR190" i="1"/>
  <c r="AQ190" i="1"/>
  <c r="AJ190" i="1"/>
  <c r="AP190" i="1" s="1"/>
  <c r="AD190" i="1"/>
  <c r="BA190" i="1" s="1"/>
  <c r="AC190" i="1"/>
  <c r="V190" i="1"/>
  <c r="T190" i="1"/>
  <c r="S190" i="1"/>
  <c r="P190" i="1"/>
  <c r="W190" i="1" s="1"/>
  <c r="N190" i="1"/>
  <c r="L190" i="1"/>
  <c r="I190" i="1"/>
  <c r="O190" i="1" s="1"/>
  <c r="AR189" i="1"/>
  <c r="AQ189" i="1"/>
  <c r="AJ189" i="1"/>
  <c r="AM189" i="1" s="1"/>
  <c r="AD189" i="1"/>
  <c r="AC189" i="1"/>
  <c r="W189" i="1"/>
  <c r="V189" i="1"/>
  <c r="T189" i="1"/>
  <c r="S189" i="1"/>
  <c r="BG189" i="1" s="1"/>
  <c r="P189" i="1"/>
  <c r="N189" i="1"/>
  <c r="L189" i="1"/>
  <c r="I189" i="1"/>
  <c r="AR188" i="1"/>
  <c r="AQ188" i="1"/>
  <c r="AJ188" i="1"/>
  <c r="AP188" i="1" s="1"/>
  <c r="AS188" i="1" s="1"/>
  <c r="AE188" i="1"/>
  <c r="AD188" i="1"/>
  <c r="BA188" i="1" s="1"/>
  <c r="AC188" i="1"/>
  <c r="V188" i="1"/>
  <c r="T188" i="1"/>
  <c r="S188" i="1"/>
  <c r="BG188" i="1" s="1"/>
  <c r="P188" i="1"/>
  <c r="W188" i="1" s="1"/>
  <c r="N188" i="1"/>
  <c r="U188" i="1" s="1"/>
  <c r="Y188" i="1" s="1"/>
  <c r="L188" i="1"/>
  <c r="I188" i="1"/>
  <c r="AR187" i="1"/>
  <c r="AQ187" i="1"/>
  <c r="AJ187" i="1"/>
  <c r="AM187" i="1" s="1"/>
  <c r="AD187" i="1"/>
  <c r="AC187" i="1"/>
  <c r="V187" i="1"/>
  <c r="T187" i="1"/>
  <c r="S187" i="1"/>
  <c r="P187" i="1"/>
  <c r="N187" i="1"/>
  <c r="L187" i="1"/>
  <c r="I187" i="1"/>
  <c r="O187" i="1" s="1"/>
  <c r="AR186" i="1"/>
  <c r="AQ186" i="1"/>
  <c r="AJ186" i="1"/>
  <c r="AP186" i="1" s="1"/>
  <c r="AE186" i="1"/>
  <c r="AD186" i="1"/>
  <c r="BA186" i="1" s="1"/>
  <c r="AC186" i="1"/>
  <c r="V186" i="1"/>
  <c r="T186" i="1"/>
  <c r="S186" i="1"/>
  <c r="P186" i="1"/>
  <c r="N186" i="1"/>
  <c r="L186" i="1"/>
  <c r="I186" i="1"/>
  <c r="AR185" i="1"/>
  <c r="AQ185" i="1"/>
  <c r="AP185" i="1"/>
  <c r="AS185" i="1" s="1"/>
  <c r="AJ185" i="1"/>
  <c r="AM185" i="1" s="1"/>
  <c r="AD185" i="1"/>
  <c r="AC185" i="1"/>
  <c r="W185" i="1"/>
  <c r="V185" i="1"/>
  <c r="T185" i="1"/>
  <c r="S185" i="1"/>
  <c r="BG185" i="1" s="1"/>
  <c r="P185" i="1"/>
  <c r="N185" i="1"/>
  <c r="L185" i="1"/>
  <c r="I185" i="1"/>
  <c r="O185" i="1" s="1"/>
  <c r="AR184" i="1"/>
  <c r="AQ184" i="1"/>
  <c r="AJ184" i="1"/>
  <c r="AP184" i="1" s="1"/>
  <c r="AD184" i="1"/>
  <c r="BA184" i="1" s="1"/>
  <c r="AC184" i="1"/>
  <c r="V184" i="1"/>
  <c r="T184" i="1"/>
  <c r="S184" i="1"/>
  <c r="BG184" i="1" s="1"/>
  <c r="P184" i="1"/>
  <c r="N184" i="1"/>
  <c r="L184" i="1"/>
  <c r="I184" i="1"/>
  <c r="O184" i="1" s="1"/>
  <c r="AR183" i="1"/>
  <c r="AQ183" i="1"/>
  <c r="AJ183" i="1"/>
  <c r="AD183" i="1"/>
  <c r="AE183" i="1" s="1"/>
  <c r="AC183" i="1"/>
  <c r="W183" i="1"/>
  <c r="V183" i="1"/>
  <c r="T183" i="1"/>
  <c r="S183" i="1"/>
  <c r="P183" i="1"/>
  <c r="N183" i="1"/>
  <c r="L183" i="1"/>
  <c r="I183" i="1"/>
  <c r="AR182" i="1"/>
  <c r="AQ182" i="1"/>
  <c r="AP182" i="1"/>
  <c r="AS182" i="1" s="1"/>
  <c r="AM182" i="1"/>
  <c r="AJ182" i="1"/>
  <c r="AD182" i="1"/>
  <c r="BA182" i="1" s="1"/>
  <c r="AC182" i="1"/>
  <c r="V182" i="1"/>
  <c r="T182" i="1"/>
  <c r="S182" i="1"/>
  <c r="P182" i="1"/>
  <c r="N182" i="1"/>
  <c r="L182" i="1"/>
  <c r="I182" i="1"/>
  <c r="BA181" i="1"/>
  <c r="AR181" i="1"/>
  <c r="AS181" i="1" s="1"/>
  <c r="AQ181" i="1"/>
  <c r="AP181" i="1"/>
  <c r="AJ181" i="1"/>
  <c r="AM181" i="1" s="1"/>
  <c r="AD181" i="1"/>
  <c r="AE181" i="1" s="1"/>
  <c r="AC181" i="1"/>
  <c r="V181" i="1"/>
  <c r="T181" i="1"/>
  <c r="S181" i="1"/>
  <c r="P181" i="1"/>
  <c r="W181" i="1" s="1"/>
  <c r="N181" i="1"/>
  <c r="L181" i="1"/>
  <c r="I181" i="1"/>
  <c r="O181" i="1" s="1"/>
  <c r="AR180" i="1"/>
  <c r="AQ180" i="1"/>
  <c r="AJ180" i="1"/>
  <c r="AP180" i="1" s="1"/>
  <c r="AD180" i="1"/>
  <c r="AC180" i="1"/>
  <c r="V180" i="1"/>
  <c r="T180" i="1"/>
  <c r="S180" i="1"/>
  <c r="BG180" i="1" s="1"/>
  <c r="P180" i="1"/>
  <c r="W180" i="1" s="1"/>
  <c r="N180" i="1"/>
  <c r="U180" i="1" s="1"/>
  <c r="Y180" i="1" s="1"/>
  <c r="L180" i="1"/>
  <c r="I180" i="1"/>
  <c r="AR179" i="1"/>
  <c r="AQ179" i="1"/>
  <c r="AJ179" i="1"/>
  <c r="AM179" i="1" s="1"/>
  <c r="AD179" i="1"/>
  <c r="AE179" i="1" s="1"/>
  <c r="AC179" i="1"/>
  <c r="V179" i="1"/>
  <c r="T179" i="1"/>
  <c r="S179" i="1"/>
  <c r="P179" i="1"/>
  <c r="N179" i="1"/>
  <c r="L179" i="1"/>
  <c r="I179" i="1"/>
  <c r="AR178" i="1"/>
  <c r="AQ178" i="1"/>
  <c r="AJ178" i="1"/>
  <c r="AD178" i="1"/>
  <c r="AE178" i="1" s="1"/>
  <c r="AC178" i="1"/>
  <c r="V178" i="1"/>
  <c r="T178" i="1"/>
  <c r="S178" i="1"/>
  <c r="P178" i="1"/>
  <c r="N178" i="1"/>
  <c r="L178" i="1"/>
  <c r="I178" i="1"/>
  <c r="BA177" i="1"/>
  <c r="AR177" i="1"/>
  <c r="AQ177" i="1"/>
  <c r="AJ177" i="1"/>
  <c r="AP177" i="1" s="1"/>
  <c r="AD177" i="1"/>
  <c r="AE177" i="1" s="1"/>
  <c r="AC177" i="1"/>
  <c r="V177" i="1"/>
  <c r="T177" i="1"/>
  <c r="S177" i="1"/>
  <c r="P177" i="1"/>
  <c r="W177" i="1" s="1"/>
  <c r="N177" i="1"/>
  <c r="L177" i="1"/>
  <c r="I177" i="1"/>
  <c r="AR176" i="1"/>
  <c r="AS176" i="1" s="1"/>
  <c r="AQ176" i="1"/>
  <c r="AP176" i="1"/>
  <c r="AM176" i="1"/>
  <c r="AJ176" i="1"/>
  <c r="AD176" i="1"/>
  <c r="AC176" i="1"/>
  <c r="V176" i="1"/>
  <c r="T176" i="1"/>
  <c r="S176" i="1"/>
  <c r="BG176" i="1" s="1"/>
  <c r="P176" i="1"/>
  <c r="N176" i="1"/>
  <c r="L176" i="1"/>
  <c r="I176" i="1"/>
  <c r="O176" i="1" s="1"/>
  <c r="AR175" i="1"/>
  <c r="AQ175" i="1"/>
  <c r="AJ175" i="1"/>
  <c r="AD175" i="1"/>
  <c r="AE175" i="1" s="1"/>
  <c r="AC175" i="1"/>
  <c r="V175" i="1"/>
  <c r="T175" i="1"/>
  <c r="S175" i="1"/>
  <c r="P175" i="1"/>
  <c r="W175" i="1" s="1"/>
  <c r="N175" i="1"/>
  <c r="U175" i="1" s="1"/>
  <c r="Y175" i="1" s="1"/>
  <c r="L175" i="1"/>
  <c r="I175" i="1"/>
  <c r="AR174" i="1"/>
  <c r="AQ174" i="1"/>
  <c r="AP174" i="1"/>
  <c r="AS174" i="1" s="1"/>
  <c r="AJ174" i="1"/>
  <c r="AM174" i="1" s="1"/>
  <c r="AD174" i="1"/>
  <c r="BA174" i="1" s="1"/>
  <c r="AC174" i="1"/>
  <c r="V174" i="1"/>
  <c r="T174" i="1"/>
  <c r="S174" i="1"/>
  <c r="P174" i="1"/>
  <c r="N174" i="1"/>
  <c r="U174" i="1" s="1"/>
  <c r="Y174" i="1" s="1"/>
  <c r="L174" i="1"/>
  <c r="O174" i="1" s="1"/>
  <c r="I174" i="1"/>
  <c r="AR173" i="1"/>
  <c r="AQ173" i="1"/>
  <c r="AJ173" i="1"/>
  <c r="AP173" i="1" s="1"/>
  <c r="AD173" i="1"/>
  <c r="BA173" i="1" s="1"/>
  <c r="AC173" i="1"/>
  <c r="BG173" i="1" s="1"/>
  <c r="V173" i="1"/>
  <c r="U173" i="1"/>
  <c r="Y173" i="1" s="1"/>
  <c r="T173" i="1"/>
  <c r="S173" i="1"/>
  <c r="P173" i="1"/>
  <c r="W173" i="1" s="1"/>
  <c r="O173" i="1"/>
  <c r="N173" i="1"/>
  <c r="L173" i="1"/>
  <c r="I173" i="1"/>
  <c r="AR172" i="1"/>
  <c r="AQ172" i="1"/>
  <c r="AJ172" i="1"/>
  <c r="AP172" i="1" s="1"/>
  <c r="AD172" i="1"/>
  <c r="BA172" i="1" s="1"/>
  <c r="AC172" i="1"/>
  <c r="BG172" i="1" s="1"/>
  <c r="V172" i="1"/>
  <c r="T172" i="1"/>
  <c r="S172" i="1"/>
  <c r="U172" i="1" s="1"/>
  <c r="Y172" i="1" s="1"/>
  <c r="P172" i="1"/>
  <c r="N172" i="1"/>
  <c r="L172" i="1"/>
  <c r="I172" i="1"/>
  <c r="AR171" i="1"/>
  <c r="AQ171" i="1"/>
  <c r="AJ171" i="1"/>
  <c r="AP171" i="1" s="1"/>
  <c r="AD171" i="1"/>
  <c r="BA171" i="1" s="1"/>
  <c r="AC171" i="1"/>
  <c r="V171" i="1"/>
  <c r="U171" i="1"/>
  <c r="Y171" i="1" s="1"/>
  <c r="T171" i="1"/>
  <c r="S171" i="1"/>
  <c r="P171" i="1"/>
  <c r="W171" i="1" s="1"/>
  <c r="N171" i="1"/>
  <c r="L171" i="1"/>
  <c r="O171" i="1" s="1"/>
  <c r="I171" i="1"/>
  <c r="AR170" i="1"/>
  <c r="AS170" i="1" s="1"/>
  <c r="AQ170" i="1"/>
  <c r="AJ170" i="1"/>
  <c r="AP170" i="1" s="1"/>
  <c r="AD170" i="1"/>
  <c r="BA170" i="1" s="1"/>
  <c r="AC170" i="1"/>
  <c r="V170" i="1"/>
  <c r="T170" i="1"/>
  <c r="S170" i="1"/>
  <c r="W170" i="1" s="1"/>
  <c r="P170" i="1"/>
  <c r="N170" i="1"/>
  <c r="U170" i="1" s="1"/>
  <c r="Y170" i="1" s="1"/>
  <c r="L170" i="1"/>
  <c r="O170" i="1" s="1"/>
  <c r="I170" i="1"/>
  <c r="AR169" i="1"/>
  <c r="AQ169" i="1"/>
  <c r="AJ169" i="1"/>
  <c r="AP169" i="1" s="1"/>
  <c r="AD169" i="1"/>
  <c r="BA169" i="1" s="1"/>
  <c r="AC169" i="1"/>
  <c r="BG169" i="1" s="1"/>
  <c r="W169" i="1"/>
  <c r="V169" i="1"/>
  <c r="T169" i="1"/>
  <c r="S169" i="1"/>
  <c r="P169" i="1"/>
  <c r="N169" i="1"/>
  <c r="U169" i="1" s="1"/>
  <c r="Y169" i="1" s="1"/>
  <c r="L169" i="1"/>
  <c r="I169" i="1"/>
  <c r="AR168" i="1"/>
  <c r="AQ168" i="1"/>
  <c r="AJ168" i="1"/>
  <c r="AP168" i="1" s="1"/>
  <c r="AD168" i="1"/>
  <c r="BA168" i="1" s="1"/>
  <c r="AC168" i="1"/>
  <c r="W168" i="1"/>
  <c r="V168" i="1"/>
  <c r="T168" i="1"/>
  <c r="S168" i="1"/>
  <c r="U168" i="1" s="1"/>
  <c r="Y168" i="1" s="1"/>
  <c r="P168" i="1"/>
  <c r="N168" i="1"/>
  <c r="L168" i="1"/>
  <c r="I168" i="1"/>
  <c r="AR167" i="1"/>
  <c r="AQ167" i="1"/>
  <c r="AJ167" i="1"/>
  <c r="AP167" i="1" s="1"/>
  <c r="AD167" i="1"/>
  <c r="BA167" i="1" s="1"/>
  <c r="AC167" i="1"/>
  <c r="V167" i="1"/>
  <c r="U167" i="1"/>
  <c r="Y167" i="1" s="1"/>
  <c r="T167" i="1"/>
  <c r="S167" i="1"/>
  <c r="P167" i="1"/>
  <c r="W167" i="1" s="1"/>
  <c r="N167" i="1"/>
  <c r="L167" i="1"/>
  <c r="O167" i="1" s="1"/>
  <c r="I167" i="1"/>
  <c r="AR166" i="1"/>
  <c r="AQ166" i="1"/>
  <c r="AJ166" i="1"/>
  <c r="AP166" i="1" s="1"/>
  <c r="AD166" i="1"/>
  <c r="BA166" i="1" s="1"/>
  <c r="AC166" i="1"/>
  <c r="BG166" i="1" s="1"/>
  <c r="V166" i="1"/>
  <c r="T166" i="1"/>
  <c r="S166" i="1"/>
  <c r="W166" i="1" s="1"/>
  <c r="P166" i="1"/>
  <c r="N166" i="1"/>
  <c r="L166" i="1"/>
  <c r="O166" i="1" s="1"/>
  <c r="I166" i="1"/>
  <c r="AR165" i="1"/>
  <c r="AS165" i="1" s="1"/>
  <c r="AQ165" i="1"/>
  <c r="AJ165" i="1"/>
  <c r="AP165" i="1" s="1"/>
  <c r="AD165" i="1"/>
  <c r="BA165" i="1" s="1"/>
  <c r="AC165" i="1"/>
  <c r="BG165" i="1" s="1"/>
  <c r="W165" i="1"/>
  <c r="V165" i="1"/>
  <c r="T165" i="1"/>
  <c r="S165" i="1"/>
  <c r="P165" i="1"/>
  <c r="N165" i="1"/>
  <c r="U165" i="1" s="1"/>
  <c r="Y165" i="1" s="1"/>
  <c r="L165" i="1"/>
  <c r="I165" i="1"/>
  <c r="AR164" i="1"/>
  <c r="AS164" i="1" s="1"/>
  <c r="AQ164" i="1"/>
  <c r="AJ164" i="1"/>
  <c r="AP164" i="1" s="1"/>
  <c r="AD164" i="1"/>
  <c r="BA164" i="1" s="1"/>
  <c r="AC164" i="1"/>
  <c r="W164" i="1"/>
  <c r="V164" i="1"/>
  <c r="T164" i="1"/>
  <c r="S164" i="1"/>
  <c r="U164" i="1" s="1"/>
  <c r="Y164" i="1" s="1"/>
  <c r="P164" i="1"/>
  <c r="N164" i="1"/>
  <c r="L164" i="1"/>
  <c r="I164" i="1"/>
  <c r="AR163" i="1"/>
  <c r="AQ163" i="1"/>
  <c r="AJ163" i="1"/>
  <c r="AP163" i="1" s="1"/>
  <c r="AD163" i="1"/>
  <c r="BA163" i="1" s="1"/>
  <c r="AC163" i="1"/>
  <c r="V163" i="1"/>
  <c r="T163" i="1"/>
  <c r="S163" i="1"/>
  <c r="P163" i="1"/>
  <c r="W163" i="1" s="1"/>
  <c r="N163" i="1"/>
  <c r="U163" i="1" s="1"/>
  <c r="Y163" i="1" s="1"/>
  <c r="L163" i="1"/>
  <c r="O163" i="1" s="1"/>
  <c r="I163" i="1"/>
  <c r="AR162" i="1"/>
  <c r="AS162" i="1" s="1"/>
  <c r="AQ162" i="1"/>
  <c r="AJ162" i="1"/>
  <c r="AP162" i="1" s="1"/>
  <c r="AD162" i="1"/>
  <c r="BA162" i="1" s="1"/>
  <c r="AC162" i="1"/>
  <c r="BG162" i="1" s="1"/>
  <c r="W162" i="1"/>
  <c r="V162" i="1"/>
  <c r="T162" i="1"/>
  <c r="S162" i="1"/>
  <c r="P162" i="1"/>
  <c r="N162" i="1"/>
  <c r="L162" i="1"/>
  <c r="O162" i="1" s="1"/>
  <c r="I162" i="1"/>
  <c r="AR161" i="1"/>
  <c r="AQ161" i="1"/>
  <c r="AJ161" i="1"/>
  <c r="AP161" i="1" s="1"/>
  <c r="AD161" i="1"/>
  <c r="BA161" i="1" s="1"/>
  <c r="AC161" i="1"/>
  <c r="BG161" i="1" s="1"/>
  <c r="W161" i="1"/>
  <c r="V161" i="1"/>
  <c r="U161" i="1"/>
  <c r="Y161" i="1" s="1"/>
  <c r="T161" i="1"/>
  <c r="S161" i="1"/>
  <c r="P161" i="1"/>
  <c r="N161" i="1"/>
  <c r="L161" i="1"/>
  <c r="I161" i="1"/>
  <c r="AR160" i="1"/>
  <c r="AQ160" i="1"/>
  <c r="AJ160" i="1"/>
  <c r="AD160" i="1"/>
  <c r="BA160" i="1" s="1"/>
  <c r="AC160" i="1"/>
  <c r="V160" i="1"/>
  <c r="T160" i="1"/>
  <c r="S160" i="1"/>
  <c r="P160" i="1"/>
  <c r="N160" i="1"/>
  <c r="L160" i="1"/>
  <c r="I160" i="1"/>
  <c r="AR159" i="1"/>
  <c r="AQ159" i="1"/>
  <c r="AJ159" i="1"/>
  <c r="AD159" i="1"/>
  <c r="BA159" i="1" s="1"/>
  <c r="AC159" i="1"/>
  <c r="BG159" i="1" s="1"/>
  <c r="V159" i="1"/>
  <c r="U159" i="1"/>
  <c r="Y159" i="1" s="1"/>
  <c r="T159" i="1"/>
  <c r="S159" i="1"/>
  <c r="P159" i="1"/>
  <c r="W159" i="1" s="1"/>
  <c r="N159" i="1"/>
  <c r="L159" i="1"/>
  <c r="O159" i="1" s="1"/>
  <c r="I159" i="1"/>
  <c r="AR158" i="1"/>
  <c r="AQ158" i="1"/>
  <c r="AJ158" i="1"/>
  <c r="AD158" i="1"/>
  <c r="BA158" i="1" s="1"/>
  <c r="AC158" i="1"/>
  <c r="V158" i="1"/>
  <c r="T158" i="1"/>
  <c r="S158" i="1"/>
  <c r="W158" i="1" s="1"/>
  <c r="P158" i="1"/>
  <c r="N158" i="1"/>
  <c r="L158" i="1"/>
  <c r="I158" i="1"/>
  <c r="AR157" i="1"/>
  <c r="AQ157" i="1"/>
  <c r="AJ157" i="1"/>
  <c r="AD157" i="1"/>
  <c r="BA157" i="1" s="1"/>
  <c r="AC157" i="1"/>
  <c r="BG157" i="1" s="1"/>
  <c r="W157" i="1"/>
  <c r="V157" i="1"/>
  <c r="T157" i="1"/>
  <c r="S157" i="1"/>
  <c r="P157" i="1"/>
  <c r="N157" i="1"/>
  <c r="U157" i="1" s="1"/>
  <c r="Y157" i="1" s="1"/>
  <c r="L157" i="1"/>
  <c r="I157" i="1"/>
  <c r="AR156" i="1"/>
  <c r="AQ156" i="1"/>
  <c r="AJ156" i="1"/>
  <c r="AD156" i="1"/>
  <c r="BA156" i="1" s="1"/>
  <c r="AC156" i="1"/>
  <c r="W156" i="1"/>
  <c r="V156" i="1"/>
  <c r="T156" i="1"/>
  <c r="S156" i="1"/>
  <c r="U156" i="1" s="1"/>
  <c r="Y156" i="1" s="1"/>
  <c r="P156" i="1"/>
  <c r="N156" i="1"/>
  <c r="L156" i="1"/>
  <c r="I156" i="1"/>
  <c r="AR155" i="1"/>
  <c r="AQ155" i="1"/>
  <c r="AJ155" i="1"/>
  <c r="AD155" i="1"/>
  <c r="BA155" i="1" s="1"/>
  <c r="AC155" i="1"/>
  <c r="V155" i="1"/>
  <c r="T155" i="1"/>
  <c r="S155" i="1"/>
  <c r="P155" i="1"/>
  <c r="W155" i="1" s="1"/>
  <c r="N155" i="1"/>
  <c r="U155" i="1" s="1"/>
  <c r="Y155" i="1" s="1"/>
  <c r="L155" i="1"/>
  <c r="O155" i="1" s="1"/>
  <c r="I155" i="1"/>
  <c r="AR154" i="1"/>
  <c r="AQ154" i="1"/>
  <c r="AJ154" i="1"/>
  <c r="AD154" i="1"/>
  <c r="BA154" i="1" s="1"/>
  <c r="AC154" i="1"/>
  <c r="V154" i="1"/>
  <c r="T154" i="1"/>
  <c r="S154" i="1"/>
  <c r="W154" i="1" s="1"/>
  <c r="P154" i="1"/>
  <c r="N154" i="1"/>
  <c r="L154" i="1"/>
  <c r="I154" i="1"/>
  <c r="AR153" i="1"/>
  <c r="AQ153" i="1"/>
  <c r="AJ153" i="1"/>
  <c r="AD153" i="1"/>
  <c r="BA153" i="1" s="1"/>
  <c r="AC153" i="1"/>
  <c r="BG153" i="1" s="1"/>
  <c r="W153" i="1"/>
  <c r="V153" i="1"/>
  <c r="T153" i="1"/>
  <c r="S153" i="1"/>
  <c r="P153" i="1"/>
  <c r="N153" i="1"/>
  <c r="U153" i="1" s="1"/>
  <c r="Y153" i="1" s="1"/>
  <c r="L153" i="1"/>
  <c r="I153" i="1"/>
  <c r="AR152" i="1"/>
  <c r="AQ152" i="1"/>
  <c r="AJ152" i="1"/>
  <c r="AD152" i="1"/>
  <c r="BA152" i="1" s="1"/>
  <c r="AC152" i="1"/>
  <c r="W152" i="1"/>
  <c r="V152" i="1"/>
  <c r="U152" i="1"/>
  <c r="Y152" i="1" s="1"/>
  <c r="T152" i="1"/>
  <c r="S152" i="1"/>
  <c r="P152" i="1"/>
  <c r="N152" i="1"/>
  <c r="L152" i="1"/>
  <c r="I152" i="1"/>
  <c r="AR151" i="1"/>
  <c r="AQ151" i="1"/>
  <c r="AJ151" i="1"/>
  <c r="AD151" i="1"/>
  <c r="BA151" i="1" s="1"/>
  <c r="AC151" i="1"/>
  <c r="BG151" i="1" s="1"/>
  <c r="V151" i="1"/>
  <c r="T151" i="1"/>
  <c r="S151" i="1"/>
  <c r="P151" i="1"/>
  <c r="W151" i="1" s="1"/>
  <c r="N151" i="1"/>
  <c r="U151" i="1" s="1"/>
  <c r="Y151" i="1" s="1"/>
  <c r="L151" i="1"/>
  <c r="O151" i="1" s="1"/>
  <c r="I151" i="1"/>
  <c r="AR150" i="1"/>
  <c r="AQ150" i="1"/>
  <c r="AJ150" i="1"/>
  <c r="AD150" i="1"/>
  <c r="BA150" i="1" s="1"/>
  <c r="AC150" i="1"/>
  <c r="BG150" i="1" s="1"/>
  <c r="V150" i="1"/>
  <c r="T150" i="1"/>
  <c r="S150" i="1"/>
  <c r="W150" i="1" s="1"/>
  <c r="P150" i="1"/>
  <c r="O150" i="1"/>
  <c r="N150" i="1"/>
  <c r="L150" i="1"/>
  <c r="I150" i="1"/>
  <c r="AR149" i="1"/>
  <c r="AQ149" i="1"/>
  <c r="AJ149" i="1"/>
  <c r="AD149" i="1"/>
  <c r="BA149" i="1" s="1"/>
  <c r="AC149" i="1"/>
  <c r="V149" i="1"/>
  <c r="U149" i="1"/>
  <c r="Y149" i="1" s="1"/>
  <c r="T149" i="1"/>
  <c r="S149" i="1"/>
  <c r="P149" i="1"/>
  <c r="W149" i="1" s="1"/>
  <c r="N149" i="1"/>
  <c r="L149" i="1"/>
  <c r="I149" i="1"/>
  <c r="AR148" i="1"/>
  <c r="AQ148" i="1"/>
  <c r="AJ148" i="1"/>
  <c r="AD148" i="1"/>
  <c r="BA148" i="1" s="1"/>
  <c r="AC148" i="1"/>
  <c r="BG148" i="1" s="1"/>
  <c r="V148" i="1"/>
  <c r="T148" i="1"/>
  <c r="S148" i="1"/>
  <c r="P148" i="1"/>
  <c r="W148" i="1" s="1"/>
  <c r="Z148" i="1" s="1"/>
  <c r="N148" i="1"/>
  <c r="U148" i="1" s="1"/>
  <c r="Y148" i="1" s="1"/>
  <c r="L148" i="1"/>
  <c r="O148" i="1" s="1"/>
  <c r="I148" i="1"/>
  <c r="AR147" i="1"/>
  <c r="AQ147" i="1"/>
  <c r="AJ147" i="1"/>
  <c r="AD147" i="1"/>
  <c r="BA147" i="1" s="1"/>
  <c r="AC147" i="1"/>
  <c r="V147" i="1"/>
  <c r="T147" i="1"/>
  <c r="S147" i="1"/>
  <c r="P147" i="1"/>
  <c r="N147" i="1"/>
  <c r="U147" i="1" s="1"/>
  <c r="Y147" i="1" s="1"/>
  <c r="L147" i="1"/>
  <c r="O147" i="1" s="1"/>
  <c r="I147" i="1"/>
  <c r="AR146" i="1"/>
  <c r="AQ146" i="1"/>
  <c r="AJ146" i="1"/>
  <c r="AD146" i="1"/>
  <c r="BA146" i="1" s="1"/>
  <c r="AC146" i="1"/>
  <c r="BG146" i="1" s="1"/>
  <c r="V146" i="1"/>
  <c r="U146" i="1"/>
  <c r="Y146" i="1" s="1"/>
  <c r="T146" i="1"/>
  <c r="S146" i="1"/>
  <c r="P146" i="1"/>
  <c r="W146" i="1" s="1"/>
  <c r="Z146" i="1" s="1"/>
  <c r="N146" i="1"/>
  <c r="L146" i="1"/>
  <c r="O146" i="1" s="1"/>
  <c r="I146" i="1"/>
  <c r="AR145" i="1"/>
  <c r="AQ145" i="1"/>
  <c r="AJ145" i="1"/>
  <c r="AD145" i="1"/>
  <c r="BA145" i="1" s="1"/>
  <c r="AC145" i="1"/>
  <c r="V145" i="1"/>
  <c r="U145" i="1"/>
  <c r="Y145" i="1" s="1"/>
  <c r="T145" i="1"/>
  <c r="S145" i="1"/>
  <c r="P145" i="1"/>
  <c r="N145" i="1"/>
  <c r="L145" i="1"/>
  <c r="I145" i="1"/>
  <c r="O145" i="1" s="1"/>
  <c r="AR144" i="1"/>
  <c r="AQ144" i="1"/>
  <c r="AJ144" i="1"/>
  <c r="AD144" i="1"/>
  <c r="BA144" i="1" s="1"/>
  <c r="AC144" i="1"/>
  <c r="BG144" i="1" s="1"/>
  <c r="V144" i="1"/>
  <c r="T144" i="1"/>
  <c r="S144" i="1"/>
  <c r="P144" i="1"/>
  <c r="O144" i="1"/>
  <c r="N144" i="1"/>
  <c r="U144" i="1" s="1"/>
  <c r="Y144" i="1" s="1"/>
  <c r="L144" i="1"/>
  <c r="I144" i="1"/>
  <c r="AR143" i="1"/>
  <c r="AQ143" i="1"/>
  <c r="AJ143" i="1"/>
  <c r="AD143" i="1"/>
  <c r="BA143" i="1" s="1"/>
  <c r="AC143" i="1"/>
  <c r="V143" i="1"/>
  <c r="T143" i="1"/>
  <c r="S143" i="1"/>
  <c r="P143" i="1"/>
  <c r="O143" i="1"/>
  <c r="N143" i="1"/>
  <c r="L143" i="1"/>
  <c r="I143" i="1"/>
  <c r="AR142" i="1"/>
  <c r="AQ142" i="1"/>
  <c r="AJ142" i="1"/>
  <c r="AD142" i="1"/>
  <c r="BA142" i="1" s="1"/>
  <c r="AC142" i="1"/>
  <c r="BG142" i="1" s="1"/>
  <c r="V142" i="1"/>
  <c r="T142" i="1"/>
  <c r="S142" i="1"/>
  <c r="P142" i="1"/>
  <c r="W142" i="1" s="1"/>
  <c r="Z142" i="1" s="1"/>
  <c r="O142" i="1"/>
  <c r="N142" i="1"/>
  <c r="U142" i="1" s="1"/>
  <c r="Y142" i="1" s="1"/>
  <c r="L142" i="1"/>
  <c r="I142" i="1"/>
  <c r="AR141" i="1"/>
  <c r="AQ141" i="1"/>
  <c r="AJ141" i="1"/>
  <c r="AD141" i="1"/>
  <c r="BA141" i="1" s="1"/>
  <c r="AC141" i="1"/>
  <c r="V141" i="1"/>
  <c r="T141" i="1"/>
  <c r="S141" i="1"/>
  <c r="BG141" i="1" s="1"/>
  <c r="P141" i="1"/>
  <c r="N141" i="1"/>
  <c r="U141" i="1" s="1"/>
  <c r="Y141" i="1" s="1"/>
  <c r="L141" i="1"/>
  <c r="I141" i="1"/>
  <c r="AR140" i="1"/>
  <c r="AQ140" i="1"/>
  <c r="AJ140" i="1"/>
  <c r="AD140" i="1"/>
  <c r="BA140" i="1" s="1"/>
  <c r="AC140" i="1"/>
  <c r="W140" i="1"/>
  <c r="Z140" i="1" s="1"/>
  <c r="V140" i="1"/>
  <c r="T140" i="1"/>
  <c r="S140" i="1"/>
  <c r="P140" i="1"/>
  <c r="N140" i="1"/>
  <c r="U140" i="1" s="1"/>
  <c r="Y140" i="1" s="1"/>
  <c r="L140" i="1"/>
  <c r="I140" i="1"/>
  <c r="AR139" i="1"/>
  <c r="AQ139" i="1"/>
  <c r="AJ139" i="1"/>
  <c r="AD139" i="1"/>
  <c r="BA139" i="1" s="1"/>
  <c r="AC139" i="1"/>
  <c r="V139" i="1"/>
  <c r="T139" i="1"/>
  <c r="S139" i="1"/>
  <c r="P139" i="1"/>
  <c r="W139" i="1" s="1"/>
  <c r="N139" i="1"/>
  <c r="U139" i="1" s="1"/>
  <c r="Y139" i="1" s="1"/>
  <c r="L139" i="1"/>
  <c r="I139" i="1"/>
  <c r="O139" i="1" s="1"/>
  <c r="BC138" i="1"/>
  <c r="AR138" i="1"/>
  <c r="AQ138" i="1"/>
  <c r="AJ138" i="1"/>
  <c r="AM138" i="1" s="1"/>
  <c r="BD138" i="1" s="1"/>
  <c r="AD138" i="1"/>
  <c r="AE138" i="1" s="1"/>
  <c r="AI138" i="1" s="1"/>
  <c r="AX138" i="1" s="1"/>
  <c r="AC138" i="1"/>
  <c r="V138" i="1"/>
  <c r="U138" i="1"/>
  <c r="Y138" i="1" s="1"/>
  <c r="T138" i="1"/>
  <c r="S138" i="1"/>
  <c r="BG138" i="1" s="1"/>
  <c r="P138" i="1"/>
  <c r="N138" i="1"/>
  <c r="L138" i="1"/>
  <c r="I138" i="1"/>
  <c r="O138" i="1" s="1"/>
  <c r="AR137" i="1"/>
  <c r="AQ137" i="1"/>
  <c r="AJ137" i="1"/>
  <c r="AM137" i="1" s="1"/>
  <c r="AI137" i="1"/>
  <c r="AD137" i="1"/>
  <c r="AE137" i="1" s="1"/>
  <c r="AH137" i="1" s="1"/>
  <c r="AC137" i="1"/>
  <c r="V137" i="1"/>
  <c r="T137" i="1"/>
  <c r="S137" i="1"/>
  <c r="BG137" i="1" s="1"/>
  <c r="P137" i="1"/>
  <c r="N137" i="1"/>
  <c r="U137" i="1" s="1"/>
  <c r="Y137" i="1" s="1"/>
  <c r="L137" i="1"/>
  <c r="I137" i="1"/>
  <c r="O137" i="1" s="1"/>
  <c r="BC136" i="1"/>
  <c r="BA136" i="1"/>
  <c r="AR136" i="1"/>
  <c r="AQ136" i="1"/>
  <c r="AJ136" i="1"/>
  <c r="AM136" i="1" s="1"/>
  <c r="AH136" i="1"/>
  <c r="AD136" i="1"/>
  <c r="AE136" i="1" s="1"/>
  <c r="AI136" i="1" s="1"/>
  <c r="AC136" i="1"/>
  <c r="V136" i="1"/>
  <c r="T136" i="1"/>
  <c r="S136" i="1"/>
  <c r="BG136" i="1" s="1"/>
  <c r="P136" i="1"/>
  <c r="W136" i="1" s="1"/>
  <c r="Z136" i="1" s="1"/>
  <c r="AO136" i="1" s="1"/>
  <c r="N136" i="1"/>
  <c r="U136" i="1" s="1"/>
  <c r="Y136" i="1" s="1"/>
  <c r="L136" i="1"/>
  <c r="I136" i="1"/>
  <c r="O136" i="1" s="1"/>
  <c r="BC135" i="1"/>
  <c r="BD135" i="1" s="1"/>
  <c r="AR135" i="1"/>
  <c r="AQ135" i="1"/>
  <c r="AP135" i="1"/>
  <c r="AJ135" i="1"/>
  <c r="AM135" i="1" s="1"/>
  <c r="AI135" i="1"/>
  <c r="AH135" i="1"/>
  <c r="AD135" i="1"/>
  <c r="AE135" i="1" s="1"/>
  <c r="AC135" i="1"/>
  <c r="W135" i="1"/>
  <c r="Z135" i="1" s="1"/>
  <c r="AO135" i="1" s="1"/>
  <c r="V135" i="1"/>
  <c r="T135" i="1"/>
  <c r="S135" i="1"/>
  <c r="U135" i="1" s="1"/>
  <c r="Y135" i="1" s="1"/>
  <c r="P135" i="1"/>
  <c r="N135" i="1"/>
  <c r="L135" i="1"/>
  <c r="I135" i="1"/>
  <c r="BA134" i="1"/>
  <c r="BB134" i="1" s="1"/>
  <c r="AR134" i="1"/>
  <c r="AQ134" i="1"/>
  <c r="AJ134" i="1"/>
  <c r="AM134" i="1" s="1"/>
  <c r="AD134" i="1"/>
  <c r="AE134" i="1" s="1"/>
  <c r="BC134" i="1" s="1"/>
  <c r="BD134" i="1" s="1"/>
  <c r="AC134" i="1"/>
  <c r="W134" i="1"/>
  <c r="Z134" i="1" s="1"/>
  <c r="AO134" i="1" s="1"/>
  <c r="V134" i="1"/>
  <c r="T134" i="1"/>
  <c r="S134" i="1"/>
  <c r="BG134" i="1" s="1"/>
  <c r="P134" i="1"/>
  <c r="N134" i="1"/>
  <c r="U134" i="1" s="1"/>
  <c r="Y134" i="1" s="1"/>
  <c r="L134" i="1"/>
  <c r="I134" i="1"/>
  <c r="AR133" i="1"/>
  <c r="AQ133" i="1"/>
  <c r="AJ133" i="1"/>
  <c r="AM133" i="1" s="1"/>
  <c r="AD133" i="1"/>
  <c r="AE133" i="1" s="1"/>
  <c r="AH133" i="1" s="1"/>
  <c r="AC133" i="1"/>
  <c r="V133" i="1"/>
  <c r="T133" i="1"/>
  <c r="S133" i="1"/>
  <c r="BG133" i="1" s="1"/>
  <c r="P133" i="1"/>
  <c r="N133" i="1"/>
  <c r="L133" i="1"/>
  <c r="I133" i="1"/>
  <c r="O133" i="1" s="1"/>
  <c r="AR132" i="1"/>
  <c r="AQ132" i="1"/>
  <c r="AJ132" i="1"/>
  <c r="AM132" i="1" s="1"/>
  <c r="AD132" i="1"/>
  <c r="AE132" i="1" s="1"/>
  <c r="BC132" i="1" s="1"/>
  <c r="AC132" i="1"/>
  <c r="V132" i="1"/>
  <c r="T132" i="1"/>
  <c r="S132" i="1"/>
  <c r="P132" i="1"/>
  <c r="N132" i="1"/>
  <c r="L132" i="1"/>
  <c r="I132" i="1"/>
  <c r="O132" i="1" s="1"/>
  <c r="AR131" i="1"/>
  <c r="AQ131" i="1"/>
  <c r="AJ131" i="1"/>
  <c r="AM131" i="1" s="1"/>
  <c r="AD131" i="1"/>
  <c r="AE131" i="1" s="1"/>
  <c r="AI131" i="1" s="1"/>
  <c r="AC131" i="1"/>
  <c r="V131" i="1"/>
  <c r="U131" i="1"/>
  <c r="Y131" i="1" s="1"/>
  <c r="T131" i="1"/>
  <c r="S131" i="1"/>
  <c r="P131" i="1"/>
  <c r="W131" i="1" s="1"/>
  <c r="N131" i="1"/>
  <c r="L131" i="1"/>
  <c r="I131" i="1"/>
  <c r="BA130" i="1"/>
  <c r="AR130" i="1"/>
  <c r="AQ130" i="1"/>
  <c r="AJ130" i="1"/>
  <c r="AM130" i="1" s="1"/>
  <c r="AI130" i="1"/>
  <c r="AX130" i="1" s="1"/>
  <c r="AD130" i="1"/>
  <c r="AE130" i="1" s="1"/>
  <c r="AH130" i="1" s="1"/>
  <c r="AC130" i="1"/>
  <c r="V130" i="1"/>
  <c r="T130" i="1"/>
  <c r="S130" i="1"/>
  <c r="BG130" i="1" s="1"/>
  <c r="P130" i="1"/>
  <c r="N130" i="1"/>
  <c r="U130" i="1" s="1"/>
  <c r="Y130" i="1" s="1"/>
  <c r="L130" i="1"/>
  <c r="I130" i="1"/>
  <c r="O130" i="1" s="1"/>
  <c r="AR129" i="1"/>
  <c r="AQ129" i="1"/>
  <c r="AP129" i="1"/>
  <c r="AS129" i="1" s="1"/>
  <c r="AJ129" i="1"/>
  <c r="AM129" i="1" s="1"/>
  <c r="AD129" i="1"/>
  <c r="BA129" i="1" s="1"/>
  <c r="AC129" i="1"/>
  <c r="V129" i="1"/>
  <c r="T129" i="1"/>
  <c r="S129" i="1"/>
  <c r="P129" i="1"/>
  <c r="N129" i="1"/>
  <c r="L129" i="1"/>
  <c r="I129" i="1"/>
  <c r="O129" i="1" s="1"/>
  <c r="AR128" i="1"/>
  <c r="AQ128" i="1"/>
  <c r="AM128" i="1"/>
  <c r="AJ128" i="1"/>
  <c r="AP128" i="1" s="1"/>
  <c r="AS128" i="1" s="1"/>
  <c r="AD128" i="1"/>
  <c r="BA128" i="1" s="1"/>
  <c r="AC128" i="1"/>
  <c r="V128" i="1"/>
  <c r="T128" i="1"/>
  <c r="S128" i="1"/>
  <c r="BG128" i="1" s="1"/>
  <c r="P128" i="1"/>
  <c r="W128" i="1" s="1"/>
  <c r="N128" i="1"/>
  <c r="U128" i="1" s="1"/>
  <c r="Y128" i="1" s="1"/>
  <c r="L128" i="1"/>
  <c r="I128" i="1"/>
  <c r="AR127" i="1"/>
  <c r="AQ127" i="1"/>
  <c r="AM127" i="1"/>
  <c r="AJ127" i="1"/>
  <c r="AP127" i="1" s="1"/>
  <c r="AD127" i="1"/>
  <c r="BA127" i="1" s="1"/>
  <c r="AC127" i="1"/>
  <c r="V127" i="1"/>
  <c r="T127" i="1"/>
  <c r="S127" i="1"/>
  <c r="P127" i="1"/>
  <c r="N127" i="1"/>
  <c r="U127" i="1" s="1"/>
  <c r="Y127" i="1" s="1"/>
  <c r="L127" i="1"/>
  <c r="I127" i="1"/>
  <c r="O127" i="1" s="1"/>
  <c r="AR126" i="1"/>
  <c r="AQ126" i="1"/>
  <c r="AP126" i="1"/>
  <c r="AS126" i="1" s="1"/>
  <c r="AM126" i="1"/>
  <c r="AJ126" i="1"/>
  <c r="AD126" i="1"/>
  <c r="BA126" i="1" s="1"/>
  <c r="BB126" i="1" s="1"/>
  <c r="AC126" i="1"/>
  <c r="V126" i="1"/>
  <c r="T126" i="1"/>
  <c r="S126" i="1"/>
  <c r="P126" i="1"/>
  <c r="W126" i="1" s="1"/>
  <c r="N126" i="1"/>
  <c r="U126" i="1" s="1"/>
  <c r="Y126" i="1" s="1"/>
  <c r="L126" i="1"/>
  <c r="I126" i="1"/>
  <c r="O126" i="1" s="1"/>
  <c r="AR125" i="1"/>
  <c r="AS125" i="1" s="1"/>
  <c r="AQ125" i="1"/>
  <c r="AJ125" i="1"/>
  <c r="AP125" i="1" s="1"/>
  <c r="AD125" i="1"/>
  <c r="BA125" i="1" s="1"/>
  <c r="AC125" i="1"/>
  <c r="V125" i="1"/>
  <c r="T125" i="1"/>
  <c r="S125" i="1"/>
  <c r="P125" i="1"/>
  <c r="W125" i="1" s="1"/>
  <c r="N125" i="1"/>
  <c r="U125" i="1" s="1"/>
  <c r="Y125" i="1" s="1"/>
  <c r="L125" i="1"/>
  <c r="I125" i="1"/>
  <c r="O125" i="1" s="1"/>
  <c r="AR124" i="1"/>
  <c r="AS124" i="1" s="1"/>
  <c r="AQ124" i="1"/>
  <c r="AJ124" i="1"/>
  <c r="AP124" i="1" s="1"/>
  <c r="AD124" i="1"/>
  <c r="BA124" i="1" s="1"/>
  <c r="AC124" i="1"/>
  <c r="V124" i="1"/>
  <c r="T124" i="1"/>
  <c r="S124" i="1"/>
  <c r="P124" i="1"/>
  <c r="W124" i="1" s="1"/>
  <c r="N124" i="1"/>
  <c r="U124" i="1" s="1"/>
  <c r="Y124" i="1" s="1"/>
  <c r="L124" i="1"/>
  <c r="I124" i="1"/>
  <c r="O124" i="1" s="1"/>
  <c r="AR123" i="1"/>
  <c r="AS123" i="1" s="1"/>
  <c r="AQ123" i="1"/>
  <c r="AJ123" i="1"/>
  <c r="AP123" i="1" s="1"/>
  <c r="AD123" i="1"/>
  <c r="BA123" i="1" s="1"/>
  <c r="AC123" i="1"/>
  <c r="V123" i="1"/>
  <c r="T123" i="1"/>
  <c r="S123" i="1"/>
  <c r="P123" i="1"/>
  <c r="W123" i="1" s="1"/>
  <c r="N123" i="1"/>
  <c r="U123" i="1" s="1"/>
  <c r="Y123" i="1" s="1"/>
  <c r="L123" i="1"/>
  <c r="I123" i="1"/>
  <c r="O123" i="1" s="1"/>
  <c r="AR122" i="1"/>
  <c r="AS122" i="1" s="1"/>
  <c r="AQ122" i="1"/>
  <c r="AJ122" i="1"/>
  <c r="AP122" i="1" s="1"/>
  <c r="AD122" i="1"/>
  <c r="BA122" i="1" s="1"/>
  <c r="AC122" i="1"/>
  <c r="V122" i="1"/>
  <c r="T122" i="1"/>
  <c r="S122" i="1"/>
  <c r="P122" i="1"/>
  <c r="W122" i="1" s="1"/>
  <c r="N122" i="1"/>
  <c r="U122" i="1" s="1"/>
  <c r="Y122" i="1" s="1"/>
  <c r="L122" i="1"/>
  <c r="I122" i="1"/>
  <c r="AR121" i="1"/>
  <c r="AQ121" i="1"/>
  <c r="AP121" i="1"/>
  <c r="AJ121" i="1"/>
  <c r="AM121" i="1" s="1"/>
  <c r="AD121" i="1"/>
  <c r="BA121" i="1" s="1"/>
  <c r="AC121" i="1"/>
  <c r="V121" i="1"/>
  <c r="T121" i="1"/>
  <c r="S121" i="1"/>
  <c r="P121" i="1"/>
  <c r="W121" i="1" s="1"/>
  <c r="N121" i="1"/>
  <c r="L121" i="1"/>
  <c r="I121" i="1"/>
  <c r="O121" i="1" s="1"/>
  <c r="AR120" i="1"/>
  <c r="AQ120" i="1"/>
  <c r="AP120" i="1"/>
  <c r="AS120" i="1" s="1"/>
  <c r="AJ120" i="1"/>
  <c r="AM120" i="1" s="1"/>
  <c r="AD120" i="1"/>
  <c r="BA120" i="1" s="1"/>
  <c r="AC120" i="1"/>
  <c r="V120" i="1"/>
  <c r="T120" i="1"/>
  <c r="S120" i="1"/>
  <c r="P120" i="1"/>
  <c r="W120" i="1" s="1"/>
  <c r="N120" i="1"/>
  <c r="L120" i="1"/>
  <c r="I120" i="1"/>
  <c r="AR119" i="1"/>
  <c r="AS119" i="1" s="1"/>
  <c r="AQ119" i="1"/>
  <c r="AM119" i="1"/>
  <c r="AJ119" i="1"/>
  <c r="AP119" i="1" s="1"/>
  <c r="AD119" i="1"/>
  <c r="AE119" i="1" s="1"/>
  <c r="AC119" i="1"/>
  <c r="V119" i="1"/>
  <c r="T119" i="1"/>
  <c r="S119" i="1"/>
  <c r="BG119" i="1" s="1"/>
  <c r="P119" i="1"/>
  <c r="N119" i="1"/>
  <c r="U119" i="1" s="1"/>
  <c r="Y119" i="1" s="1"/>
  <c r="L119" i="1"/>
  <c r="I119" i="1"/>
  <c r="AR118" i="1"/>
  <c r="AQ118" i="1"/>
  <c r="AJ118" i="1"/>
  <c r="AD118" i="1"/>
  <c r="AE118" i="1" s="1"/>
  <c r="AI118" i="1" s="1"/>
  <c r="AC118" i="1"/>
  <c r="V118" i="1"/>
  <c r="T118" i="1"/>
  <c r="S118" i="1"/>
  <c r="P118" i="1"/>
  <c r="N118" i="1"/>
  <c r="U118" i="1" s="1"/>
  <c r="Y118" i="1" s="1"/>
  <c r="L118" i="1"/>
  <c r="I118" i="1"/>
  <c r="O118" i="1" s="1"/>
  <c r="AR117" i="1"/>
  <c r="AQ117" i="1"/>
  <c r="AJ117" i="1"/>
  <c r="AD117" i="1"/>
  <c r="AE117" i="1" s="1"/>
  <c r="AC117" i="1"/>
  <c r="V117" i="1"/>
  <c r="T117" i="1"/>
  <c r="S117" i="1"/>
  <c r="P117" i="1"/>
  <c r="W117" i="1" s="1"/>
  <c r="N117" i="1"/>
  <c r="L117" i="1"/>
  <c r="I117" i="1"/>
  <c r="AR116" i="1"/>
  <c r="AQ116" i="1"/>
  <c r="AJ116" i="1"/>
  <c r="AD116" i="1"/>
  <c r="AE116" i="1" s="1"/>
  <c r="AI116" i="1" s="1"/>
  <c r="AC116" i="1"/>
  <c r="V116" i="1"/>
  <c r="T116" i="1"/>
  <c r="S116" i="1"/>
  <c r="BG116" i="1" s="1"/>
  <c r="P116" i="1"/>
  <c r="N116" i="1"/>
  <c r="L116" i="1"/>
  <c r="I116" i="1"/>
  <c r="O116" i="1" s="1"/>
  <c r="AR115" i="1"/>
  <c r="AQ115" i="1"/>
  <c r="AP115" i="1"/>
  <c r="AS115" i="1" s="1"/>
  <c r="AM115" i="1"/>
  <c r="AJ115" i="1"/>
  <c r="AI115" i="1"/>
  <c r="AD115" i="1"/>
  <c r="AE115" i="1" s="1"/>
  <c r="AC115" i="1"/>
  <c r="V115" i="1"/>
  <c r="T115" i="1"/>
  <c r="S115" i="1"/>
  <c r="P115" i="1"/>
  <c r="W115" i="1" s="1"/>
  <c r="N115" i="1"/>
  <c r="L115" i="1"/>
  <c r="I115" i="1"/>
  <c r="AR114" i="1"/>
  <c r="AQ114" i="1"/>
  <c r="AP114" i="1"/>
  <c r="AS114" i="1" s="1"/>
  <c r="AM114" i="1"/>
  <c r="AJ114" i="1"/>
  <c r="AD114" i="1"/>
  <c r="AC114" i="1"/>
  <c r="V114" i="1"/>
  <c r="T114" i="1"/>
  <c r="S114" i="1"/>
  <c r="P114" i="1"/>
  <c r="N114" i="1"/>
  <c r="L114" i="1"/>
  <c r="I114" i="1"/>
  <c r="AR113" i="1"/>
  <c r="AS113" i="1" s="1"/>
  <c r="AQ113" i="1"/>
  <c r="AJ113" i="1"/>
  <c r="AP113" i="1" s="1"/>
  <c r="AD113" i="1"/>
  <c r="AE113" i="1" s="1"/>
  <c r="AC113" i="1"/>
  <c r="V113" i="1"/>
  <c r="T113" i="1"/>
  <c r="S113" i="1"/>
  <c r="P113" i="1"/>
  <c r="W113" i="1" s="1"/>
  <c r="N113" i="1"/>
  <c r="U113" i="1" s="1"/>
  <c r="Y113" i="1" s="1"/>
  <c r="L113" i="1"/>
  <c r="I113" i="1"/>
  <c r="BA112" i="1"/>
  <c r="AR112" i="1"/>
  <c r="AQ112" i="1"/>
  <c r="AJ112" i="1"/>
  <c r="AP112" i="1" s="1"/>
  <c r="AD112" i="1"/>
  <c r="AE112" i="1" s="1"/>
  <c r="AI112" i="1" s="1"/>
  <c r="AX112" i="1" s="1"/>
  <c r="AC112" i="1"/>
  <c r="V112" i="1"/>
  <c r="T112" i="1"/>
  <c r="S112" i="1"/>
  <c r="P112" i="1"/>
  <c r="W112" i="1" s="1"/>
  <c r="N112" i="1"/>
  <c r="L112" i="1"/>
  <c r="I112" i="1"/>
  <c r="AS111" i="1"/>
  <c r="AR111" i="1"/>
  <c r="AQ111" i="1"/>
  <c r="AP111" i="1"/>
  <c r="AM111" i="1"/>
  <c r="AJ111" i="1"/>
  <c r="AD111" i="1"/>
  <c r="AE111" i="1" s="1"/>
  <c r="AC111" i="1"/>
  <c r="V111" i="1"/>
  <c r="T111" i="1"/>
  <c r="S111" i="1"/>
  <c r="BG111" i="1" s="1"/>
  <c r="P111" i="1"/>
  <c r="W111" i="1" s="1"/>
  <c r="N111" i="1"/>
  <c r="L111" i="1"/>
  <c r="I111" i="1"/>
  <c r="O111" i="1" s="1"/>
  <c r="BA110" i="1"/>
  <c r="AR110" i="1"/>
  <c r="AQ110" i="1"/>
  <c r="AJ110" i="1"/>
  <c r="AP110" i="1" s="1"/>
  <c r="AS110" i="1" s="1"/>
  <c r="AI110" i="1"/>
  <c r="AX110" i="1" s="1"/>
  <c r="AD110" i="1"/>
  <c r="AE110" i="1" s="1"/>
  <c r="AC110" i="1"/>
  <c r="V110" i="1"/>
  <c r="T110" i="1"/>
  <c r="S110" i="1"/>
  <c r="P110" i="1"/>
  <c r="W110" i="1" s="1"/>
  <c r="N110" i="1"/>
  <c r="L110" i="1"/>
  <c r="I110" i="1"/>
  <c r="AR109" i="1"/>
  <c r="AQ109" i="1"/>
  <c r="AM109" i="1"/>
  <c r="AJ109" i="1"/>
  <c r="AP109" i="1" s="1"/>
  <c r="AD109" i="1"/>
  <c r="AE109" i="1" s="1"/>
  <c r="AC109" i="1"/>
  <c r="V109" i="1"/>
  <c r="T109" i="1"/>
  <c r="S109" i="1"/>
  <c r="BG109" i="1" s="1"/>
  <c r="P109" i="1"/>
  <c r="W109" i="1" s="1"/>
  <c r="N109" i="1"/>
  <c r="U109" i="1" s="1"/>
  <c r="Y109" i="1" s="1"/>
  <c r="L109" i="1"/>
  <c r="I109" i="1"/>
  <c r="AR108" i="1"/>
  <c r="AQ108" i="1"/>
  <c r="AM108" i="1"/>
  <c r="AJ108" i="1"/>
  <c r="AP108" i="1" s="1"/>
  <c r="AD108" i="1"/>
  <c r="AE108" i="1" s="1"/>
  <c r="AH108" i="1" s="1"/>
  <c r="AC108" i="1"/>
  <c r="V108" i="1"/>
  <c r="T108" i="1"/>
  <c r="S108" i="1"/>
  <c r="P108" i="1"/>
  <c r="N108" i="1"/>
  <c r="L108" i="1"/>
  <c r="O108" i="1" s="1"/>
  <c r="I108" i="1"/>
  <c r="AR107" i="1"/>
  <c r="AQ107" i="1"/>
  <c r="AJ107" i="1"/>
  <c r="AM107" i="1" s="1"/>
  <c r="AI107" i="1"/>
  <c r="AX107" i="1" s="1"/>
  <c r="AD107" i="1"/>
  <c r="AE107" i="1" s="1"/>
  <c r="AH107" i="1" s="1"/>
  <c r="AC107" i="1"/>
  <c r="V107" i="1"/>
  <c r="T107" i="1"/>
  <c r="S107" i="1"/>
  <c r="P107" i="1"/>
  <c r="W107" i="1" s="1"/>
  <c r="N107" i="1"/>
  <c r="U107" i="1" s="1"/>
  <c r="Y107" i="1" s="1"/>
  <c r="L107" i="1"/>
  <c r="I107" i="1"/>
  <c r="AR106" i="1"/>
  <c r="AQ106" i="1"/>
  <c r="AJ106" i="1"/>
  <c r="AP106" i="1" s="1"/>
  <c r="AD106" i="1"/>
  <c r="AC106" i="1"/>
  <c r="V106" i="1"/>
  <c r="T106" i="1"/>
  <c r="S106" i="1"/>
  <c r="P106" i="1"/>
  <c r="N106" i="1"/>
  <c r="L106" i="1"/>
  <c r="I106" i="1"/>
  <c r="AR105" i="1"/>
  <c r="AQ105" i="1"/>
  <c r="AM105" i="1"/>
  <c r="AJ105" i="1"/>
  <c r="AP105" i="1" s="1"/>
  <c r="AD105" i="1"/>
  <c r="AE105" i="1" s="1"/>
  <c r="AC105" i="1"/>
  <c r="V105" i="1"/>
  <c r="T105" i="1"/>
  <c r="S105" i="1"/>
  <c r="P105" i="1"/>
  <c r="N105" i="1"/>
  <c r="L105" i="1"/>
  <c r="I105" i="1"/>
  <c r="O105" i="1" s="1"/>
  <c r="AR104" i="1"/>
  <c r="AQ104" i="1"/>
  <c r="AP104" i="1"/>
  <c r="AJ104" i="1"/>
  <c r="AM104" i="1" s="1"/>
  <c r="AD104" i="1"/>
  <c r="AC104" i="1"/>
  <c r="V104" i="1"/>
  <c r="T104" i="1"/>
  <c r="S104" i="1"/>
  <c r="P104" i="1"/>
  <c r="W104" i="1" s="1"/>
  <c r="N104" i="1"/>
  <c r="L104" i="1"/>
  <c r="I104" i="1"/>
  <c r="O104" i="1" s="1"/>
  <c r="AR103" i="1"/>
  <c r="AQ103" i="1"/>
  <c r="AJ103" i="1"/>
  <c r="AM103" i="1" s="1"/>
  <c r="AD103" i="1"/>
  <c r="AE103" i="1" s="1"/>
  <c r="AI103" i="1" s="1"/>
  <c r="AC103" i="1"/>
  <c r="V103" i="1"/>
  <c r="U103" i="1"/>
  <c r="Y103" i="1" s="1"/>
  <c r="T103" i="1"/>
  <c r="S103" i="1"/>
  <c r="P103" i="1"/>
  <c r="W103" i="1" s="1"/>
  <c r="N103" i="1"/>
  <c r="L103" i="1"/>
  <c r="I103" i="1"/>
  <c r="BC102" i="1"/>
  <c r="BD102" i="1" s="1"/>
  <c r="AR102" i="1"/>
  <c r="AQ102" i="1"/>
  <c r="AJ102" i="1"/>
  <c r="AM102" i="1" s="1"/>
  <c r="AD102" i="1"/>
  <c r="AE102" i="1" s="1"/>
  <c r="AI102" i="1" s="1"/>
  <c r="AC102" i="1"/>
  <c r="V102" i="1"/>
  <c r="U102" i="1"/>
  <c r="Y102" i="1" s="1"/>
  <c r="T102" i="1"/>
  <c r="S102" i="1"/>
  <c r="P102" i="1"/>
  <c r="N102" i="1"/>
  <c r="L102" i="1"/>
  <c r="I102" i="1"/>
  <c r="AR101" i="1"/>
  <c r="AQ101" i="1"/>
  <c r="AP101" i="1"/>
  <c r="AJ101" i="1"/>
  <c r="AM101" i="1" s="1"/>
  <c r="AD101" i="1"/>
  <c r="AE101" i="1" s="1"/>
  <c r="AI101" i="1" s="1"/>
  <c r="AC101" i="1"/>
  <c r="V101" i="1"/>
  <c r="T101" i="1"/>
  <c r="S101" i="1"/>
  <c r="BG101" i="1" s="1"/>
  <c r="P101" i="1"/>
  <c r="N101" i="1"/>
  <c r="L101" i="1"/>
  <c r="I101" i="1"/>
  <c r="O101" i="1" s="1"/>
  <c r="BC100" i="1"/>
  <c r="BA100" i="1"/>
  <c r="AR100" i="1"/>
  <c r="AQ100" i="1"/>
  <c r="AJ100" i="1"/>
  <c r="AM100" i="1" s="1"/>
  <c r="AD100" i="1"/>
  <c r="AE100" i="1" s="1"/>
  <c r="AI100" i="1" s="1"/>
  <c r="AC100" i="1"/>
  <c r="V100" i="1"/>
  <c r="T100" i="1"/>
  <c r="S100" i="1"/>
  <c r="BG100" i="1" s="1"/>
  <c r="P100" i="1"/>
  <c r="N100" i="1"/>
  <c r="L100" i="1"/>
  <c r="I100" i="1"/>
  <c r="O100" i="1" s="1"/>
  <c r="AR99" i="1"/>
  <c r="AQ99" i="1"/>
  <c r="AP99" i="1"/>
  <c r="AJ99" i="1"/>
  <c r="AM99" i="1" s="1"/>
  <c r="AD99" i="1"/>
  <c r="AE99" i="1" s="1"/>
  <c r="AI99" i="1" s="1"/>
  <c r="AC99" i="1"/>
  <c r="V99" i="1"/>
  <c r="T99" i="1"/>
  <c r="S99" i="1"/>
  <c r="P99" i="1"/>
  <c r="W99" i="1" s="1"/>
  <c r="N99" i="1"/>
  <c r="U99" i="1" s="1"/>
  <c r="Y99" i="1" s="1"/>
  <c r="L99" i="1"/>
  <c r="I99" i="1"/>
  <c r="AR98" i="1"/>
  <c r="AQ98" i="1"/>
  <c r="AJ98" i="1"/>
  <c r="AD98" i="1"/>
  <c r="AE98" i="1" s="1"/>
  <c r="AI98" i="1" s="1"/>
  <c r="AC98" i="1"/>
  <c r="V98" i="1"/>
  <c r="T98" i="1"/>
  <c r="S98" i="1"/>
  <c r="BG98" i="1" s="1"/>
  <c r="P98" i="1"/>
  <c r="N98" i="1"/>
  <c r="U98" i="1" s="1"/>
  <c r="Y98" i="1" s="1"/>
  <c r="L98" i="1"/>
  <c r="I98" i="1"/>
  <c r="AR97" i="1"/>
  <c r="AQ97" i="1"/>
  <c r="AP97" i="1"/>
  <c r="AJ97" i="1"/>
  <c r="AM97" i="1" s="1"/>
  <c r="AD97" i="1"/>
  <c r="AC97" i="1"/>
  <c r="V97" i="1"/>
  <c r="T97" i="1"/>
  <c r="S97" i="1"/>
  <c r="P97" i="1"/>
  <c r="W97" i="1" s="1"/>
  <c r="N97" i="1"/>
  <c r="L97" i="1"/>
  <c r="I97" i="1"/>
  <c r="O97" i="1" s="1"/>
  <c r="AR96" i="1"/>
  <c r="AQ96" i="1"/>
  <c r="AJ96" i="1"/>
  <c r="AM96" i="1" s="1"/>
  <c r="AD96" i="1"/>
  <c r="AC96" i="1"/>
  <c r="V96" i="1"/>
  <c r="T96" i="1"/>
  <c r="S96" i="1"/>
  <c r="P96" i="1"/>
  <c r="N96" i="1"/>
  <c r="L96" i="1"/>
  <c r="I96" i="1"/>
  <c r="O96" i="1" s="1"/>
  <c r="AR95" i="1"/>
  <c r="AQ95" i="1"/>
  <c r="AJ95" i="1"/>
  <c r="AM95" i="1" s="1"/>
  <c r="AD95" i="1"/>
  <c r="AE95" i="1" s="1"/>
  <c r="AI95" i="1" s="1"/>
  <c r="AC95" i="1"/>
  <c r="V95" i="1"/>
  <c r="T95" i="1"/>
  <c r="S95" i="1"/>
  <c r="P95" i="1"/>
  <c r="N95" i="1"/>
  <c r="U95" i="1" s="1"/>
  <c r="Y95" i="1" s="1"/>
  <c r="L95" i="1"/>
  <c r="I95" i="1"/>
  <c r="BC94" i="1"/>
  <c r="BD94" i="1" s="1"/>
  <c r="AR94" i="1"/>
  <c r="AQ94" i="1"/>
  <c r="AJ94" i="1"/>
  <c r="AM94" i="1" s="1"/>
  <c r="AD94" i="1"/>
  <c r="AE94" i="1" s="1"/>
  <c r="AI94" i="1" s="1"/>
  <c r="AC94" i="1"/>
  <c r="V94" i="1"/>
  <c r="T94" i="1"/>
  <c r="S94" i="1"/>
  <c r="P94" i="1"/>
  <c r="N94" i="1"/>
  <c r="U94" i="1" s="1"/>
  <c r="Y94" i="1" s="1"/>
  <c r="L94" i="1"/>
  <c r="I94" i="1"/>
  <c r="AR93" i="1"/>
  <c r="AQ93" i="1"/>
  <c r="AP93" i="1"/>
  <c r="AJ93" i="1"/>
  <c r="AM93" i="1" s="1"/>
  <c r="AD93" i="1"/>
  <c r="AE93" i="1" s="1"/>
  <c r="AI93" i="1" s="1"/>
  <c r="AC93" i="1"/>
  <c r="V93" i="1"/>
  <c r="T93" i="1"/>
  <c r="S93" i="1"/>
  <c r="U93" i="1" s="1"/>
  <c r="Y93" i="1" s="1"/>
  <c r="P93" i="1"/>
  <c r="N93" i="1"/>
  <c r="L93" i="1"/>
  <c r="I93" i="1"/>
  <c r="O93" i="1" s="1"/>
  <c r="BC92" i="1"/>
  <c r="BA92" i="1"/>
  <c r="AR92" i="1"/>
  <c r="AQ92" i="1"/>
  <c r="AJ92" i="1"/>
  <c r="AD92" i="1"/>
  <c r="AE92" i="1" s="1"/>
  <c r="AI92" i="1" s="1"/>
  <c r="AC92" i="1"/>
  <c r="V92" i="1"/>
  <c r="T92" i="1"/>
  <c r="S92" i="1"/>
  <c r="P92" i="1"/>
  <c r="W92" i="1" s="1"/>
  <c r="N92" i="1"/>
  <c r="L92" i="1"/>
  <c r="I92" i="1"/>
  <c r="BA91" i="1"/>
  <c r="AR91" i="1"/>
  <c r="AQ91" i="1"/>
  <c r="AJ91" i="1"/>
  <c r="AD91" i="1"/>
  <c r="AE91" i="1" s="1"/>
  <c r="AI91" i="1" s="1"/>
  <c r="AC91" i="1"/>
  <c r="V91" i="1"/>
  <c r="T91" i="1"/>
  <c r="S91" i="1"/>
  <c r="P91" i="1"/>
  <c r="N91" i="1"/>
  <c r="U91" i="1" s="1"/>
  <c r="Y91" i="1" s="1"/>
  <c r="L91" i="1"/>
  <c r="I91" i="1"/>
  <c r="BA90" i="1"/>
  <c r="AR90" i="1"/>
  <c r="AQ90" i="1"/>
  <c r="AJ90" i="1"/>
  <c r="AD90" i="1"/>
  <c r="AE90" i="1" s="1"/>
  <c r="AI90" i="1" s="1"/>
  <c r="AC90" i="1"/>
  <c r="V90" i="1"/>
  <c r="T90" i="1"/>
  <c r="S90" i="1"/>
  <c r="BG90" i="1" s="1"/>
  <c r="P90" i="1"/>
  <c r="N90" i="1"/>
  <c r="L90" i="1"/>
  <c r="I90" i="1"/>
  <c r="BA89" i="1"/>
  <c r="AR89" i="1"/>
  <c r="AQ89" i="1"/>
  <c r="AP89" i="1"/>
  <c r="AJ89" i="1"/>
  <c r="AM89" i="1" s="1"/>
  <c r="AH89" i="1"/>
  <c r="AD89" i="1"/>
  <c r="AE89" i="1" s="1"/>
  <c r="AI89" i="1" s="1"/>
  <c r="AC89" i="1"/>
  <c r="V89" i="1"/>
  <c r="T89" i="1"/>
  <c r="S89" i="1"/>
  <c r="BG89" i="1" s="1"/>
  <c r="P89" i="1"/>
  <c r="W89" i="1" s="1"/>
  <c r="N89" i="1"/>
  <c r="U89" i="1" s="1"/>
  <c r="Y89" i="1" s="1"/>
  <c r="L89" i="1"/>
  <c r="I89" i="1"/>
  <c r="BA88" i="1"/>
  <c r="AR88" i="1"/>
  <c r="AQ88" i="1"/>
  <c r="AJ88" i="1"/>
  <c r="AM88" i="1" s="1"/>
  <c r="AD88" i="1"/>
  <c r="AE88" i="1" s="1"/>
  <c r="AC88" i="1"/>
  <c r="V88" i="1"/>
  <c r="U88" i="1"/>
  <c r="Y88" i="1" s="1"/>
  <c r="T88" i="1"/>
  <c r="S88" i="1"/>
  <c r="P88" i="1"/>
  <c r="W88" i="1" s="1"/>
  <c r="N88" i="1"/>
  <c r="L88" i="1"/>
  <c r="I88" i="1"/>
  <c r="AR87" i="1"/>
  <c r="AS87" i="1" s="1"/>
  <c r="AQ87" i="1"/>
  <c r="AP87" i="1"/>
  <c r="AJ87" i="1"/>
  <c r="AM87" i="1" s="1"/>
  <c r="AD87" i="1"/>
  <c r="AE87" i="1" s="1"/>
  <c r="BC87" i="1" s="1"/>
  <c r="BD87" i="1" s="1"/>
  <c r="AC87" i="1"/>
  <c r="V87" i="1"/>
  <c r="U87" i="1"/>
  <c r="Y87" i="1" s="1"/>
  <c r="T87" i="1"/>
  <c r="S87" i="1"/>
  <c r="P87" i="1"/>
  <c r="N87" i="1"/>
  <c r="L87" i="1"/>
  <c r="I87" i="1"/>
  <c r="BC86" i="1"/>
  <c r="BD86" i="1" s="1"/>
  <c r="BA86" i="1"/>
  <c r="AR86" i="1"/>
  <c r="AQ86" i="1"/>
  <c r="AJ86" i="1"/>
  <c r="AM86" i="1" s="1"/>
  <c r="AH86" i="1"/>
  <c r="AD86" i="1"/>
  <c r="AE86" i="1" s="1"/>
  <c r="AI86" i="1" s="1"/>
  <c r="AC86" i="1"/>
  <c r="V86" i="1"/>
  <c r="U86" i="1"/>
  <c r="Y86" i="1" s="1"/>
  <c r="T86" i="1"/>
  <c r="S86" i="1"/>
  <c r="P86" i="1"/>
  <c r="W86" i="1" s="1"/>
  <c r="N86" i="1"/>
  <c r="L86" i="1"/>
  <c r="I86" i="1"/>
  <c r="AR85" i="1"/>
  <c r="AQ85" i="1"/>
  <c r="AJ85" i="1"/>
  <c r="AM85" i="1" s="1"/>
  <c r="AD85" i="1"/>
  <c r="AE85" i="1" s="1"/>
  <c r="AC85" i="1"/>
  <c r="V85" i="1"/>
  <c r="T85" i="1"/>
  <c r="S85" i="1"/>
  <c r="P85" i="1"/>
  <c r="W85" i="1" s="1"/>
  <c r="N85" i="1"/>
  <c r="U85" i="1" s="1"/>
  <c r="Y85" i="1" s="1"/>
  <c r="L85" i="1"/>
  <c r="I85" i="1"/>
  <c r="AR84" i="1"/>
  <c r="AQ84" i="1"/>
  <c r="AJ84" i="1"/>
  <c r="AD84" i="1"/>
  <c r="AE84" i="1" s="1"/>
  <c r="AC84" i="1"/>
  <c r="V84" i="1"/>
  <c r="T84" i="1"/>
  <c r="S84" i="1"/>
  <c r="P84" i="1"/>
  <c r="W84" i="1" s="1"/>
  <c r="N84" i="1"/>
  <c r="U84" i="1" s="1"/>
  <c r="Y84" i="1" s="1"/>
  <c r="L84" i="1"/>
  <c r="I84" i="1"/>
  <c r="AR83" i="1"/>
  <c r="AQ83" i="1"/>
  <c r="AJ83" i="1"/>
  <c r="AD83" i="1"/>
  <c r="AE83" i="1" s="1"/>
  <c r="AC83" i="1"/>
  <c r="V83" i="1"/>
  <c r="T83" i="1"/>
  <c r="S83" i="1"/>
  <c r="P83" i="1"/>
  <c r="N83" i="1"/>
  <c r="L83" i="1"/>
  <c r="I83" i="1"/>
  <c r="AR82" i="1"/>
  <c r="AQ82" i="1"/>
  <c r="AJ82" i="1"/>
  <c r="AD82" i="1"/>
  <c r="AC82" i="1"/>
  <c r="V82" i="1"/>
  <c r="U82" i="1"/>
  <c r="Y82" i="1" s="1"/>
  <c r="T82" i="1"/>
  <c r="S82" i="1"/>
  <c r="P82" i="1"/>
  <c r="W82" i="1" s="1"/>
  <c r="N82" i="1"/>
  <c r="L82" i="1"/>
  <c r="I82" i="1"/>
  <c r="AR81" i="1"/>
  <c r="AQ81" i="1"/>
  <c r="AJ81" i="1"/>
  <c r="AD81" i="1"/>
  <c r="AC81" i="1"/>
  <c r="V81" i="1"/>
  <c r="T81" i="1"/>
  <c r="S81" i="1"/>
  <c r="P81" i="1"/>
  <c r="N81" i="1"/>
  <c r="L81" i="1"/>
  <c r="I81" i="1"/>
  <c r="O81" i="1" s="1"/>
  <c r="AR80" i="1"/>
  <c r="AQ80" i="1"/>
  <c r="AJ80" i="1"/>
  <c r="AI80" i="1"/>
  <c r="AX80" i="1" s="1"/>
  <c r="AD80" i="1"/>
  <c r="AE80" i="1" s="1"/>
  <c r="AH80" i="1" s="1"/>
  <c r="AC80" i="1"/>
  <c r="W80" i="1"/>
  <c r="V80" i="1"/>
  <c r="T80" i="1"/>
  <c r="S80" i="1"/>
  <c r="BG80" i="1" s="1"/>
  <c r="P80" i="1"/>
  <c r="N80" i="1"/>
  <c r="U80" i="1" s="1"/>
  <c r="Y80" i="1" s="1"/>
  <c r="L80" i="1"/>
  <c r="I80" i="1"/>
  <c r="O80" i="1" s="1"/>
  <c r="AR79" i="1"/>
  <c r="AQ79" i="1"/>
  <c r="AM79" i="1"/>
  <c r="AJ79" i="1"/>
  <c r="AP79" i="1" s="1"/>
  <c r="AD79" i="1"/>
  <c r="BA79" i="1" s="1"/>
  <c r="AC79" i="1"/>
  <c r="Y79" i="1"/>
  <c r="V79" i="1"/>
  <c r="T79" i="1"/>
  <c r="S79" i="1"/>
  <c r="BG79" i="1" s="1"/>
  <c r="P79" i="1"/>
  <c r="W79" i="1" s="1"/>
  <c r="N79" i="1"/>
  <c r="U79" i="1" s="1"/>
  <c r="L79" i="1"/>
  <c r="I79" i="1"/>
  <c r="AR78" i="1"/>
  <c r="AQ78" i="1"/>
  <c r="AM78" i="1"/>
  <c r="AJ78" i="1"/>
  <c r="AP78" i="1" s="1"/>
  <c r="AE78" i="1"/>
  <c r="AD78" i="1"/>
  <c r="BA78" i="1" s="1"/>
  <c r="AC78" i="1"/>
  <c r="V78" i="1"/>
  <c r="T78" i="1"/>
  <c r="S78" i="1"/>
  <c r="BG78" i="1" s="1"/>
  <c r="P78" i="1"/>
  <c r="N78" i="1"/>
  <c r="L78" i="1"/>
  <c r="I78" i="1"/>
  <c r="AR77" i="1"/>
  <c r="AQ77" i="1"/>
  <c r="AJ77" i="1"/>
  <c r="AP77" i="1" s="1"/>
  <c r="AS77" i="1" s="1"/>
  <c r="AE77" i="1"/>
  <c r="AD77" i="1"/>
  <c r="BA77" i="1" s="1"/>
  <c r="AC77" i="1"/>
  <c r="V77" i="1"/>
  <c r="T77" i="1"/>
  <c r="S77" i="1"/>
  <c r="P77" i="1"/>
  <c r="W77" i="1" s="1"/>
  <c r="N77" i="1"/>
  <c r="U77" i="1" s="1"/>
  <c r="Y77" i="1" s="1"/>
  <c r="L77" i="1"/>
  <c r="I77" i="1"/>
  <c r="AR76" i="1"/>
  <c r="AQ76" i="1"/>
  <c r="AM76" i="1"/>
  <c r="AJ76" i="1"/>
  <c r="AP76" i="1" s="1"/>
  <c r="AS76" i="1" s="1"/>
  <c r="AD76" i="1"/>
  <c r="BA76" i="1" s="1"/>
  <c r="AC76" i="1"/>
  <c r="W76" i="1"/>
  <c r="V76" i="1"/>
  <c r="T76" i="1"/>
  <c r="S76" i="1"/>
  <c r="P76" i="1"/>
  <c r="N76" i="1"/>
  <c r="U76" i="1" s="1"/>
  <c r="Y76" i="1" s="1"/>
  <c r="L76" i="1"/>
  <c r="I76" i="1"/>
  <c r="AR75" i="1"/>
  <c r="AQ75" i="1"/>
  <c r="AM75" i="1"/>
  <c r="AJ75" i="1"/>
  <c r="AP75" i="1" s="1"/>
  <c r="AD75" i="1"/>
  <c r="BA75" i="1" s="1"/>
  <c r="BB75" i="1" s="1"/>
  <c r="AC75" i="1"/>
  <c r="W75" i="1"/>
  <c r="V75" i="1"/>
  <c r="T75" i="1"/>
  <c r="S75" i="1"/>
  <c r="BG75" i="1" s="1"/>
  <c r="P75" i="1"/>
  <c r="N75" i="1"/>
  <c r="U75" i="1" s="1"/>
  <c r="Y75" i="1" s="1"/>
  <c r="L75" i="1"/>
  <c r="I75" i="1"/>
  <c r="O75" i="1" s="1"/>
  <c r="AR74" i="1"/>
  <c r="AQ74" i="1"/>
  <c r="AJ74" i="1"/>
  <c r="AE74" i="1"/>
  <c r="BC74" i="1" s="1"/>
  <c r="AD74" i="1"/>
  <c r="BA74" i="1" s="1"/>
  <c r="AC74" i="1"/>
  <c r="V74" i="1"/>
  <c r="T74" i="1"/>
  <c r="S74" i="1"/>
  <c r="BG74" i="1" s="1"/>
  <c r="P74" i="1"/>
  <c r="N74" i="1"/>
  <c r="L74" i="1"/>
  <c r="I74" i="1"/>
  <c r="O74" i="1" s="1"/>
  <c r="AR73" i="1"/>
  <c r="AQ73" i="1"/>
  <c r="AM73" i="1"/>
  <c r="AJ73" i="1"/>
  <c r="AP73" i="1" s="1"/>
  <c r="AD73" i="1"/>
  <c r="AC73" i="1"/>
  <c r="V73" i="1"/>
  <c r="T73" i="1"/>
  <c r="S73" i="1"/>
  <c r="BG73" i="1" s="1"/>
  <c r="P73" i="1"/>
  <c r="N73" i="1"/>
  <c r="L73" i="1"/>
  <c r="I73" i="1"/>
  <c r="AR72" i="1"/>
  <c r="AQ72" i="1"/>
  <c r="AM72" i="1"/>
  <c r="AJ72" i="1"/>
  <c r="AP72" i="1" s="1"/>
  <c r="AD72" i="1"/>
  <c r="BA72" i="1" s="1"/>
  <c r="AC72" i="1"/>
  <c r="W72" i="1"/>
  <c r="AN72" i="1" s="1"/>
  <c r="V72" i="1"/>
  <c r="T72" i="1"/>
  <c r="S72" i="1"/>
  <c r="BG72" i="1" s="1"/>
  <c r="P72" i="1"/>
  <c r="N72" i="1"/>
  <c r="U72" i="1" s="1"/>
  <c r="Y72" i="1" s="1"/>
  <c r="L72" i="1"/>
  <c r="I72" i="1"/>
  <c r="O72" i="1" s="1"/>
  <c r="AR71" i="1"/>
  <c r="AQ71" i="1"/>
  <c r="AJ71" i="1"/>
  <c r="AP71" i="1" s="1"/>
  <c r="AS71" i="1" s="1"/>
  <c r="AD71" i="1"/>
  <c r="AC71" i="1"/>
  <c r="W71" i="1"/>
  <c r="V71" i="1"/>
  <c r="T71" i="1"/>
  <c r="S71" i="1"/>
  <c r="P71" i="1"/>
  <c r="N71" i="1"/>
  <c r="L71" i="1"/>
  <c r="I71" i="1"/>
  <c r="AR70" i="1"/>
  <c r="AQ70" i="1"/>
  <c r="AM70" i="1"/>
  <c r="AJ70" i="1"/>
  <c r="AP70" i="1" s="1"/>
  <c r="AD70" i="1"/>
  <c r="AC70" i="1"/>
  <c r="V70" i="1"/>
  <c r="T70" i="1"/>
  <c r="S70" i="1"/>
  <c r="BG70" i="1" s="1"/>
  <c r="P70" i="1"/>
  <c r="N70" i="1"/>
  <c r="L70" i="1"/>
  <c r="I70" i="1"/>
  <c r="AR69" i="1"/>
  <c r="AQ69" i="1"/>
  <c r="AJ69" i="1"/>
  <c r="AP69" i="1" s="1"/>
  <c r="AS69" i="1" s="1"/>
  <c r="AD69" i="1"/>
  <c r="AC69" i="1"/>
  <c r="V69" i="1"/>
  <c r="T69" i="1"/>
  <c r="S69" i="1"/>
  <c r="P69" i="1"/>
  <c r="W69" i="1" s="1"/>
  <c r="N69" i="1"/>
  <c r="L69" i="1"/>
  <c r="I69" i="1"/>
  <c r="O69" i="1" s="1"/>
  <c r="AR68" i="1"/>
  <c r="AQ68" i="1"/>
  <c r="AM68" i="1"/>
  <c r="AJ68" i="1"/>
  <c r="AP68" i="1" s="1"/>
  <c r="AD68" i="1"/>
  <c r="AC68" i="1"/>
  <c r="V68" i="1"/>
  <c r="T68" i="1"/>
  <c r="S68" i="1"/>
  <c r="BG68" i="1" s="1"/>
  <c r="P68" i="1"/>
  <c r="N68" i="1"/>
  <c r="U68" i="1" s="1"/>
  <c r="Y68" i="1" s="1"/>
  <c r="L68" i="1"/>
  <c r="I68" i="1"/>
  <c r="O68" i="1" s="1"/>
  <c r="AR67" i="1"/>
  <c r="AQ67" i="1"/>
  <c r="AJ67" i="1"/>
  <c r="AP67" i="1" s="1"/>
  <c r="AS67" i="1" s="1"/>
  <c r="AD67" i="1"/>
  <c r="BA67" i="1" s="1"/>
  <c r="AC67" i="1"/>
  <c r="V67" i="1"/>
  <c r="T67" i="1"/>
  <c r="S67" i="1"/>
  <c r="P67" i="1"/>
  <c r="W67" i="1" s="1"/>
  <c r="N67" i="1"/>
  <c r="U67" i="1" s="1"/>
  <c r="Y67" i="1" s="1"/>
  <c r="L67" i="1"/>
  <c r="I67" i="1"/>
  <c r="AR66" i="1"/>
  <c r="AQ66" i="1"/>
  <c r="AM66" i="1"/>
  <c r="AJ66" i="1"/>
  <c r="AP66" i="1" s="1"/>
  <c r="AD66" i="1"/>
  <c r="BA66" i="1" s="1"/>
  <c r="AC66" i="1"/>
  <c r="V66" i="1"/>
  <c r="T66" i="1"/>
  <c r="S66" i="1"/>
  <c r="BG66" i="1" s="1"/>
  <c r="P66" i="1"/>
  <c r="W66" i="1" s="1"/>
  <c r="N66" i="1"/>
  <c r="U66" i="1" s="1"/>
  <c r="Y66" i="1" s="1"/>
  <c r="L66" i="1"/>
  <c r="I66" i="1"/>
  <c r="AR65" i="1"/>
  <c r="AQ65" i="1"/>
  <c r="AJ65" i="1"/>
  <c r="AI65" i="1"/>
  <c r="AX65" i="1" s="1"/>
  <c r="AE65" i="1"/>
  <c r="BC65" i="1" s="1"/>
  <c r="AD65" i="1"/>
  <c r="BA65" i="1" s="1"/>
  <c r="AC65" i="1"/>
  <c r="W65" i="1"/>
  <c r="V65" i="1"/>
  <c r="T65" i="1"/>
  <c r="S65" i="1"/>
  <c r="BG65" i="1" s="1"/>
  <c r="P65" i="1"/>
  <c r="N65" i="1"/>
  <c r="L65" i="1"/>
  <c r="I65" i="1"/>
  <c r="O65" i="1" s="1"/>
  <c r="AR64" i="1"/>
  <c r="AQ64" i="1"/>
  <c r="AM64" i="1"/>
  <c r="AJ64" i="1"/>
  <c r="AP64" i="1" s="1"/>
  <c r="AS64" i="1" s="1"/>
  <c r="AE64" i="1"/>
  <c r="AD64" i="1"/>
  <c r="BA64" i="1" s="1"/>
  <c r="AC64" i="1"/>
  <c r="W64" i="1"/>
  <c r="AN64" i="1" s="1"/>
  <c r="V64" i="1"/>
  <c r="T64" i="1"/>
  <c r="S64" i="1"/>
  <c r="P64" i="1"/>
  <c r="N64" i="1"/>
  <c r="U64" i="1" s="1"/>
  <c r="Y64" i="1" s="1"/>
  <c r="L64" i="1"/>
  <c r="I64" i="1"/>
  <c r="AR63" i="1"/>
  <c r="AQ63" i="1"/>
  <c r="AJ63" i="1"/>
  <c r="AE63" i="1"/>
  <c r="BC63" i="1" s="1"/>
  <c r="AD63" i="1"/>
  <c r="BA63" i="1" s="1"/>
  <c r="AC63" i="1"/>
  <c r="W63" i="1"/>
  <c r="V63" i="1"/>
  <c r="T63" i="1"/>
  <c r="S63" i="1"/>
  <c r="BG63" i="1" s="1"/>
  <c r="P63" i="1"/>
  <c r="N63" i="1"/>
  <c r="U63" i="1" s="1"/>
  <c r="Y63" i="1" s="1"/>
  <c r="L63" i="1"/>
  <c r="I63" i="1"/>
  <c r="O63" i="1" s="1"/>
  <c r="AR62" i="1"/>
  <c r="AQ62" i="1"/>
  <c r="AJ62" i="1"/>
  <c r="AI62" i="1"/>
  <c r="AX62" i="1" s="1"/>
  <c r="AE62" i="1"/>
  <c r="BC62" i="1" s="1"/>
  <c r="AD62" i="1"/>
  <c r="BA62" i="1" s="1"/>
  <c r="AC62" i="1"/>
  <c r="V62" i="1"/>
  <c r="T62" i="1"/>
  <c r="S62" i="1"/>
  <c r="BG62" i="1" s="1"/>
  <c r="P62" i="1"/>
  <c r="W62" i="1" s="1"/>
  <c r="N62" i="1"/>
  <c r="L62" i="1"/>
  <c r="I62" i="1"/>
  <c r="O62" i="1" s="1"/>
  <c r="AR61" i="1"/>
  <c r="AQ61" i="1"/>
  <c r="AJ61" i="1"/>
  <c r="AE61" i="1"/>
  <c r="BC61" i="1" s="1"/>
  <c r="AD61" i="1"/>
  <c r="BA61" i="1" s="1"/>
  <c r="AC61" i="1"/>
  <c r="V61" i="1"/>
  <c r="T61" i="1"/>
  <c r="S61" i="1"/>
  <c r="P61" i="1"/>
  <c r="W61" i="1" s="1"/>
  <c r="N61" i="1"/>
  <c r="L61" i="1"/>
  <c r="I61" i="1"/>
  <c r="O61" i="1" s="1"/>
  <c r="AR60" i="1"/>
  <c r="AQ60" i="1"/>
  <c r="AJ60" i="1"/>
  <c r="AI60" i="1"/>
  <c r="AX60" i="1" s="1"/>
  <c r="AE60" i="1"/>
  <c r="BC60" i="1" s="1"/>
  <c r="AD60" i="1"/>
  <c r="BA60" i="1" s="1"/>
  <c r="AC60" i="1"/>
  <c r="V60" i="1"/>
  <c r="T60" i="1"/>
  <c r="S60" i="1"/>
  <c r="BG60" i="1" s="1"/>
  <c r="P60" i="1"/>
  <c r="W60" i="1" s="1"/>
  <c r="N60" i="1"/>
  <c r="L60" i="1"/>
  <c r="I60" i="1"/>
  <c r="O60" i="1" s="1"/>
  <c r="AR59" i="1"/>
  <c r="AQ59" i="1"/>
  <c r="AJ59" i="1"/>
  <c r="AP59" i="1" s="1"/>
  <c r="AS59" i="1" s="1"/>
  <c r="AD59" i="1"/>
  <c r="AC59" i="1"/>
  <c r="V59" i="1"/>
  <c r="T59" i="1"/>
  <c r="S59" i="1"/>
  <c r="BG59" i="1" s="1"/>
  <c r="P59" i="1"/>
  <c r="W59" i="1" s="1"/>
  <c r="N59" i="1"/>
  <c r="L59" i="1"/>
  <c r="I59" i="1"/>
  <c r="AR58" i="1"/>
  <c r="AQ58" i="1"/>
  <c r="AJ58" i="1"/>
  <c r="AP58" i="1" s="1"/>
  <c r="AS58" i="1" s="1"/>
  <c r="AE58" i="1"/>
  <c r="AD58" i="1"/>
  <c r="BA58" i="1" s="1"/>
  <c r="AC58" i="1"/>
  <c r="V58" i="1"/>
  <c r="T58" i="1"/>
  <c r="S58" i="1"/>
  <c r="P58" i="1"/>
  <c r="W58" i="1" s="1"/>
  <c r="N58" i="1"/>
  <c r="U58" i="1" s="1"/>
  <c r="Y58" i="1" s="1"/>
  <c r="L58" i="1"/>
  <c r="I58" i="1"/>
  <c r="AR57" i="1"/>
  <c r="AQ57" i="1"/>
  <c r="AM57" i="1"/>
  <c r="AJ57" i="1"/>
  <c r="AP57" i="1" s="1"/>
  <c r="AD57" i="1"/>
  <c r="BA57" i="1" s="1"/>
  <c r="AC57" i="1"/>
  <c r="V57" i="1"/>
  <c r="T57" i="1"/>
  <c r="S57" i="1"/>
  <c r="P57" i="1"/>
  <c r="W57" i="1" s="1"/>
  <c r="N57" i="1"/>
  <c r="U57" i="1" s="1"/>
  <c r="Y57" i="1" s="1"/>
  <c r="L57" i="1"/>
  <c r="I57" i="1"/>
  <c r="O57" i="1" s="1"/>
  <c r="AR56" i="1"/>
  <c r="AQ56" i="1"/>
  <c r="AJ56" i="1"/>
  <c r="AP56" i="1" s="1"/>
  <c r="AD56" i="1"/>
  <c r="BA56" i="1" s="1"/>
  <c r="AC56" i="1"/>
  <c r="V56" i="1"/>
  <c r="T56" i="1"/>
  <c r="S56" i="1"/>
  <c r="BG56" i="1" s="1"/>
  <c r="P56" i="1"/>
  <c r="W56" i="1" s="1"/>
  <c r="N56" i="1"/>
  <c r="L56" i="1"/>
  <c r="I56" i="1"/>
  <c r="AR55" i="1"/>
  <c r="AQ55" i="1"/>
  <c r="AJ55" i="1"/>
  <c r="AP55" i="1" s="1"/>
  <c r="AS55" i="1" s="1"/>
  <c r="AE55" i="1"/>
  <c r="BC55" i="1" s="1"/>
  <c r="AD55" i="1"/>
  <c r="BA55" i="1" s="1"/>
  <c r="AC55" i="1"/>
  <c r="V55" i="1"/>
  <c r="T55" i="1"/>
  <c r="S55" i="1"/>
  <c r="P55" i="1"/>
  <c r="W55" i="1" s="1"/>
  <c r="N55" i="1"/>
  <c r="L55" i="1"/>
  <c r="I55" i="1"/>
  <c r="AR54" i="1"/>
  <c r="AQ54" i="1"/>
  <c r="AM54" i="1"/>
  <c r="AJ54" i="1"/>
  <c r="AP54" i="1" s="1"/>
  <c r="AS54" i="1" s="1"/>
  <c r="AD54" i="1"/>
  <c r="BA54" i="1" s="1"/>
  <c r="AC54" i="1"/>
  <c r="V54" i="1"/>
  <c r="T54" i="1"/>
  <c r="S54" i="1"/>
  <c r="BG54" i="1" s="1"/>
  <c r="P54" i="1"/>
  <c r="W54" i="1" s="1"/>
  <c r="N54" i="1"/>
  <c r="L54" i="1"/>
  <c r="I54" i="1"/>
  <c r="AR53" i="1"/>
  <c r="AQ53" i="1"/>
  <c r="AJ53" i="1"/>
  <c r="AP53" i="1" s="1"/>
  <c r="AE53" i="1"/>
  <c r="BC53" i="1" s="1"/>
  <c r="AD53" i="1"/>
  <c r="BA53" i="1" s="1"/>
  <c r="AC53" i="1"/>
  <c r="Y53" i="1"/>
  <c r="V53" i="1"/>
  <c r="T53" i="1"/>
  <c r="S53" i="1"/>
  <c r="P53" i="1"/>
  <c r="W53" i="1" s="1"/>
  <c r="N53" i="1"/>
  <c r="U53" i="1" s="1"/>
  <c r="L53" i="1"/>
  <c r="I53" i="1"/>
  <c r="O53" i="1" s="1"/>
  <c r="AR52" i="1"/>
  <c r="AQ52" i="1"/>
  <c r="AJ52" i="1"/>
  <c r="AP52" i="1" s="1"/>
  <c r="AE52" i="1"/>
  <c r="BC52" i="1" s="1"/>
  <c r="AD52" i="1"/>
  <c r="BA52" i="1" s="1"/>
  <c r="AC52" i="1"/>
  <c r="Y52" i="1"/>
  <c r="V52" i="1"/>
  <c r="T52" i="1"/>
  <c r="S52" i="1"/>
  <c r="P52" i="1"/>
  <c r="W52" i="1" s="1"/>
  <c r="N52" i="1"/>
  <c r="U52" i="1" s="1"/>
  <c r="L52" i="1"/>
  <c r="I52" i="1"/>
  <c r="O52" i="1" s="1"/>
  <c r="AR51" i="1"/>
  <c r="AQ51" i="1"/>
  <c r="AJ51" i="1"/>
  <c r="AP51" i="1" s="1"/>
  <c r="AD51" i="1"/>
  <c r="BA51" i="1" s="1"/>
  <c r="AC51" i="1"/>
  <c r="V51" i="1"/>
  <c r="T51" i="1"/>
  <c r="S51" i="1"/>
  <c r="P51" i="1"/>
  <c r="W51" i="1" s="1"/>
  <c r="N51" i="1"/>
  <c r="L51" i="1"/>
  <c r="I51" i="1"/>
  <c r="O51" i="1" s="1"/>
  <c r="AR50" i="1"/>
  <c r="AQ50" i="1"/>
  <c r="AJ50" i="1"/>
  <c r="AP50" i="1" s="1"/>
  <c r="AD50" i="1"/>
  <c r="BA50" i="1" s="1"/>
  <c r="AC50" i="1"/>
  <c r="V50" i="1"/>
  <c r="T50" i="1"/>
  <c r="S50" i="1"/>
  <c r="P50" i="1"/>
  <c r="W50" i="1" s="1"/>
  <c r="N50" i="1"/>
  <c r="L50" i="1"/>
  <c r="I50" i="1"/>
  <c r="AR49" i="1"/>
  <c r="AQ49" i="1"/>
  <c r="AJ49" i="1"/>
  <c r="AP49" i="1" s="1"/>
  <c r="AS49" i="1" s="1"/>
  <c r="AD49" i="1"/>
  <c r="BA49" i="1" s="1"/>
  <c r="AC49" i="1"/>
  <c r="V49" i="1"/>
  <c r="T49" i="1"/>
  <c r="S49" i="1"/>
  <c r="BG49" i="1" s="1"/>
  <c r="P49" i="1"/>
  <c r="N49" i="1"/>
  <c r="L49" i="1"/>
  <c r="I49" i="1"/>
  <c r="AR48" i="1"/>
  <c r="AQ48" i="1"/>
  <c r="AM48" i="1"/>
  <c r="AJ48" i="1"/>
  <c r="AP48" i="1" s="1"/>
  <c r="AE48" i="1"/>
  <c r="BC48" i="1" s="1"/>
  <c r="AD48" i="1"/>
  <c r="BA48" i="1" s="1"/>
  <c r="AC48" i="1"/>
  <c r="V48" i="1"/>
  <c r="T48" i="1"/>
  <c r="S48" i="1"/>
  <c r="BG48" i="1" s="1"/>
  <c r="P48" i="1"/>
  <c r="W48" i="1" s="1"/>
  <c r="N48" i="1"/>
  <c r="U48" i="1" s="1"/>
  <c r="Y48" i="1" s="1"/>
  <c r="L48" i="1"/>
  <c r="I48" i="1"/>
  <c r="AR47" i="1"/>
  <c r="AQ47" i="1"/>
  <c r="AJ47" i="1"/>
  <c r="AP47" i="1" s="1"/>
  <c r="AS47" i="1" s="1"/>
  <c r="AE47" i="1"/>
  <c r="BC47" i="1" s="1"/>
  <c r="AD47" i="1"/>
  <c r="BA47" i="1" s="1"/>
  <c r="AC47" i="1"/>
  <c r="W47" i="1"/>
  <c r="V47" i="1"/>
  <c r="T47" i="1"/>
  <c r="S47" i="1"/>
  <c r="BG47" i="1" s="1"/>
  <c r="P47" i="1"/>
  <c r="N47" i="1"/>
  <c r="L47" i="1"/>
  <c r="I47" i="1"/>
  <c r="AR46" i="1"/>
  <c r="AQ46" i="1"/>
  <c r="AJ46" i="1"/>
  <c r="AP46" i="1" s="1"/>
  <c r="AD46" i="1"/>
  <c r="BA46" i="1" s="1"/>
  <c r="AC46" i="1"/>
  <c r="W46" i="1"/>
  <c r="V46" i="1"/>
  <c r="T46" i="1"/>
  <c r="S46" i="1"/>
  <c r="BG46" i="1" s="1"/>
  <c r="P46" i="1"/>
  <c r="N46" i="1"/>
  <c r="L46" i="1"/>
  <c r="I46" i="1"/>
  <c r="AR45" i="1"/>
  <c r="AQ45" i="1"/>
  <c r="AM45" i="1"/>
  <c r="AJ45" i="1"/>
  <c r="AP45" i="1" s="1"/>
  <c r="AS45" i="1" s="1"/>
  <c r="AE45" i="1"/>
  <c r="BC45" i="1" s="1"/>
  <c r="AD45" i="1"/>
  <c r="BA45" i="1" s="1"/>
  <c r="AC45" i="1"/>
  <c r="V45" i="1"/>
  <c r="T45" i="1"/>
  <c r="S45" i="1"/>
  <c r="P45" i="1"/>
  <c r="W45" i="1" s="1"/>
  <c r="N45" i="1"/>
  <c r="L45" i="1"/>
  <c r="I45" i="1"/>
  <c r="AR44" i="1"/>
  <c r="AQ44" i="1"/>
  <c r="AJ44" i="1"/>
  <c r="AP44" i="1" s="1"/>
  <c r="AS44" i="1" s="1"/>
  <c r="AE44" i="1"/>
  <c r="BC44" i="1" s="1"/>
  <c r="AD44" i="1"/>
  <c r="BA44" i="1" s="1"/>
  <c r="AC44" i="1"/>
  <c r="V44" i="1"/>
  <c r="T44" i="1"/>
  <c r="S44" i="1"/>
  <c r="P44" i="1"/>
  <c r="W44" i="1" s="1"/>
  <c r="N44" i="1"/>
  <c r="L44" i="1"/>
  <c r="I44" i="1"/>
  <c r="AR43" i="1"/>
  <c r="AQ43" i="1"/>
  <c r="AJ43" i="1"/>
  <c r="AP43" i="1" s="1"/>
  <c r="AD43" i="1"/>
  <c r="BA43" i="1" s="1"/>
  <c r="AC43" i="1"/>
  <c r="V43" i="1"/>
  <c r="T43" i="1"/>
  <c r="S43" i="1"/>
  <c r="BG43" i="1" s="1"/>
  <c r="P43" i="1"/>
  <c r="W43" i="1" s="1"/>
  <c r="N43" i="1"/>
  <c r="L43" i="1"/>
  <c r="I43" i="1"/>
  <c r="AR42" i="1"/>
  <c r="AS42" i="1" s="1"/>
  <c r="AQ42" i="1"/>
  <c r="AM42" i="1"/>
  <c r="AJ42" i="1"/>
  <c r="AP42" i="1" s="1"/>
  <c r="AD42" i="1"/>
  <c r="BA42" i="1" s="1"/>
  <c r="AC42" i="1"/>
  <c r="V42" i="1"/>
  <c r="T42" i="1"/>
  <c r="S42" i="1"/>
  <c r="BG42" i="1" s="1"/>
  <c r="P42" i="1"/>
  <c r="N42" i="1"/>
  <c r="L42" i="1"/>
  <c r="I42" i="1"/>
  <c r="AR41" i="1"/>
  <c r="AQ41" i="1"/>
  <c r="AJ41" i="1"/>
  <c r="AP41" i="1" s="1"/>
  <c r="AS41" i="1" s="1"/>
  <c r="AD41" i="1"/>
  <c r="BA41" i="1" s="1"/>
  <c r="AC41" i="1"/>
  <c r="W41" i="1"/>
  <c r="V41" i="1"/>
  <c r="T41" i="1"/>
  <c r="S41" i="1"/>
  <c r="P41" i="1"/>
  <c r="N41" i="1"/>
  <c r="U41" i="1" s="1"/>
  <c r="Y41" i="1" s="1"/>
  <c r="L41" i="1"/>
  <c r="I41" i="1"/>
  <c r="AR40" i="1"/>
  <c r="AQ40" i="1"/>
  <c r="AJ40" i="1"/>
  <c r="AP40" i="1" s="1"/>
  <c r="AS40" i="1" s="1"/>
  <c r="AD40" i="1"/>
  <c r="BA40" i="1" s="1"/>
  <c r="AC40" i="1"/>
  <c r="V40" i="1"/>
  <c r="T40" i="1"/>
  <c r="S40" i="1"/>
  <c r="BG40" i="1" s="1"/>
  <c r="P40" i="1"/>
  <c r="N40" i="1"/>
  <c r="L40" i="1"/>
  <c r="I40" i="1"/>
  <c r="AR39" i="1"/>
  <c r="AS39" i="1" s="1"/>
  <c r="AQ39" i="1"/>
  <c r="AM39" i="1"/>
  <c r="AJ39" i="1"/>
  <c r="AP39" i="1" s="1"/>
  <c r="AD39" i="1"/>
  <c r="BA39" i="1" s="1"/>
  <c r="AC39" i="1"/>
  <c r="V39" i="1"/>
  <c r="T39" i="1"/>
  <c r="S39" i="1"/>
  <c r="BG39" i="1" s="1"/>
  <c r="P39" i="1"/>
  <c r="W39" i="1" s="1"/>
  <c r="N39" i="1"/>
  <c r="U39" i="1" s="1"/>
  <c r="Y39" i="1" s="1"/>
  <c r="L39" i="1"/>
  <c r="I39" i="1"/>
  <c r="AR38" i="1"/>
  <c r="AQ38" i="1"/>
  <c r="AJ38" i="1"/>
  <c r="AP38" i="1" s="1"/>
  <c r="AS38" i="1" s="1"/>
  <c r="AD38" i="1"/>
  <c r="BA38" i="1" s="1"/>
  <c r="AC38" i="1"/>
  <c r="W38" i="1"/>
  <c r="V38" i="1"/>
  <c r="T38" i="1"/>
  <c r="S38" i="1"/>
  <c r="P38" i="1"/>
  <c r="N38" i="1"/>
  <c r="U38" i="1" s="1"/>
  <c r="Y38" i="1" s="1"/>
  <c r="L38" i="1"/>
  <c r="I38" i="1"/>
  <c r="AR37" i="1"/>
  <c r="AQ37" i="1"/>
  <c r="AM37" i="1"/>
  <c r="BB37" i="1" s="1"/>
  <c r="AJ37" i="1"/>
  <c r="AP37" i="1" s="1"/>
  <c r="AD37" i="1"/>
  <c r="BA37" i="1" s="1"/>
  <c r="AC37" i="1"/>
  <c r="V37" i="1"/>
  <c r="T37" i="1"/>
  <c r="S37" i="1"/>
  <c r="P37" i="1"/>
  <c r="W37" i="1" s="1"/>
  <c r="N37" i="1"/>
  <c r="U37" i="1" s="1"/>
  <c r="Y37" i="1" s="1"/>
  <c r="L37" i="1"/>
  <c r="I37" i="1"/>
  <c r="AS36" i="1"/>
  <c r="AR36" i="1"/>
  <c r="AQ36" i="1"/>
  <c r="AJ36" i="1"/>
  <c r="AP36" i="1" s="1"/>
  <c r="AD36" i="1"/>
  <c r="BA36" i="1" s="1"/>
  <c r="AC36" i="1"/>
  <c r="V36" i="1"/>
  <c r="T36" i="1"/>
  <c r="S36" i="1"/>
  <c r="P36" i="1"/>
  <c r="W36" i="1" s="1"/>
  <c r="N36" i="1"/>
  <c r="U36" i="1" s="1"/>
  <c r="Y36" i="1" s="1"/>
  <c r="L36" i="1"/>
  <c r="I36" i="1"/>
  <c r="AR35" i="1"/>
  <c r="AQ35" i="1"/>
  <c r="AM35" i="1"/>
  <c r="BB35" i="1" s="1"/>
  <c r="AJ35" i="1"/>
  <c r="AP35" i="1" s="1"/>
  <c r="AE35" i="1"/>
  <c r="AD35" i="1"/>
  <c r="BA35" i="1" s="1"/>
  <c r="AC35" i="1"/>
  <c r="V35" i="1"/>
  <c r="T35" i="1"/>
  <c r="S35" i="1"/>
  <c r="P35" i="1"/>
  <c r="W35" i="1" s="1"/>
  <c r="N35" i="1"/>
  <c r="L35" i="1"/>
  <c r="I35" i="1"/>
  <c r="AR34" i="1"/>
  <c r="AQ34" i="1"/>
  <c r="AJ34" i="1"/>
  <c r="AP34" i="1" s="1"/>
  <c r="AS34" i="1" s="1"/>
  <c r="AE34" i="1"/>
  <c r="AI34" i="1" s="1"/>
  <c r="AX34" i="1" s="1"/>
  <c r="AD34" i="1"/>
  <c r="BA34" i="1" s="1"/>
  <c r="AC34" i="1"/>
  <c r="V34" i="1"/>
  <c r="T34" i="1"/>
  <c r="S34" i="1"/>
  <c r="P34" i="1"/>
  <c r="W34" i="1" s="1"/>
  <c r="N34" i="1"/>
  <c r="L34" i="1"/>
  <c r="I34" i="1"/>
  <c r="AR33" i="1"/>
  <c r="AQ33" i="1"/>
  <c r="AJ33" i="1"/>
  <c r="AP33" i="1" s="1"/>
  <c r="AS33" i="1" s="1"/>
  <c r="AD33" i="1"/>
  <c r="BA33" i="1" s="1"/>
  <c r="AC33" i="1"/>
  <c r="V33" i="1"/>
  <c r="T33" i="1"/>
  <c r="S33" i="1"/>
  <c r="P33" i="1"/>
  <c r="W33" i="1" s="1"/>
  <c r="N33" i="1"/>
  <c r="U33" i="1" s="1"/>
  <c r="Y33" i="1" s="1"/>
  <c r="L33" i="1"/>
  <c r="I33" i="1"/>
  <c r="AR32" i="1"/>
  <c r="AQ32" i="1"/>
  <c r="AJ32" i="1"/>
  <c r="AP32" i="1" s="1"/>
  <c r="AS32" i="1" s="1"/>
  <c r="AD32" i="1"/>
  <c r="BA32" i="1" s="1"/>
  <c r="AC32" i="1"/>
  <c r="W32" i="1"/>
  <c r="V32" i="1"/>
  <c r="T32" i="1"/>
  <c r="S32" i="1"/>
  <c r="P32" i="1"/>
  <c r="N32" i="1"/>
  <c r="U32" i="1" s="1"/>
  <c r="Y32" i="1" s="1"/>
  <c r="L32" i="1"/>
  <c r="I32" i="1"/>
  <c r="AR31" i="1"/>
  <c r="AQ31" i="1"/>
  <c r="AM31" i="1"/>
  <c r="AJ31" i="1"/>
  <c r="AP31" i="1" s="1"/>
  <c r="AD31" i="1"/>
  <c r="BA31" i="1" s="1"/>
  <c r="AC31" i="1"/>
  <c r="V31" i="1"/>
  <c r="T31" i="1"/>
  <c r="S31" i="1"/>
  <c r="P31" i="1"/>
  <c r="N31" i="1"/>
  <c r="U31" i="1" s="1"/>
  <c r="Y31" i="1" s="1"/>
  <c r="L31" i="1"/>
  <c r="I31" i="1"/>
  <c r="AR30" i="1"/>
  <c r="AQ30" i="1"/>
  <c r="AJ30" i="1"/>
  <c r="AM30" i="1" s="1"/>
  <c r="AE30" i="1"/>
  <c r="AD30" i="1"/>
  <c r="BA30" i="1" s="1"/>
  <c r="AC30" i="1"/>
  <c r="V30" i="1"/>
  <c r="T30" i="1"/>
  <c r="S30" i="1"/>
  <c r="P30" i="1"/>
  <c r="W30" i="1" s="1"/>
  <c r="N30" i="1"/>
  <c r="L30" i="1"/>
  <c r="I30" i="1"/>
  <c r="AR29" i="1"/>
  <c r="AQ29" i="1"/>
  <c r="AJ29" i="1"/>
  <c r="AP29" i="1" s="1"/>
  <c r="AD29" i="1"/>
  <c r="AE29" i="1" s="1"/>
  <c r="AC29" i="1"/>
  <c r="V29" i="1"/>
  <c r="T29" i="1"/>
  <c r="S29" i="1"/>
  <c r="P29" i="1"/>
  <c r="N29" i="1"/>
  <c r="L29" i="1"/>
  <c r="I29" i="1"/>
  <c r="O29" i="1" s="1"/>
  <c r="BA28" i="1"/>
  <c r="AR28" i="1"/>
  <c r="AS28" i="1" s="1"/>
  <c r="AQ28" i="1"/>
  <c r="AP28" i="1"/>
  <c r="AJ28" i="1"/>
  <c r="AM28" i="1" s="1"/>
  <c r="AE28" i="1"/>
  <c r="AI28" i="1" s="1"/>
  <c r="AX28" i="1" s="1"/>
  <c r="AD28" i="1"/>
  <c r="AC28" i="1"/>
  <c r="V28" i="1"/>
  <c r="T28" i="1"/>
  <c r="S28" i="1"/>
  <c r="P28" i="1"/>
  <c r="N28" i="1"/>
  <c r="L28" i="1"/>
  <c r="I28" i="1"/>
  <c r="AR27" i="1"/>
  <c r="AQ27" i="1"/>
  <c r="AJ27" i="1"/>
  <c r="AM27" i="1" s="1"/>
  <c r="AE27" i="1"/>
  <c r="AI27" i="1" s="1"/>
  <c r="AD27" i="1"/>
  <c r="BA27" i="1" s="1"/>
  <c r="AC27" i="1"/>
  <c r="V27" i="1"/>
  <c r="T27" i="1"/>
  <c r="S27" i="1"/>
  <c r="P27" i="1"/>
  <c r="W27" i="1" s="1"/>
  <c r="N27" i="1"/>
  <c r="U27" i="1" s="1"/>
  <c r="Y27" i="1" s="1"/>
  <c r="L27" i="1"/>
  <c r="I27" i="1"/>
  <c r="AR26" i="1"/>
  <c r="AQ26" i="1"/>
  <c r="AJ26" i="1"/>
  <c r="AP26" i="1" s="1"/>
  <c r="AS26" i="1" s="1"/>
  <c r="AD26" i="1"/>
  <c r="BA26" i="1" s="1"/>
  <c r="AC26" i="1"/>
  <c r="W26" i="1"/>
  <c r="V26" i="1"/>
  <c r="T26" i="1"/>
  <c r="S26" i="1"/>
  <c r="P26" i="1"/>
  <c r="N26" i="1"/>
  <c r="U26" i="1" s="1"/>
  <c r="Y26" i="1" s="1"/>
  <c r="L26" i="1"/>
  <c r="I26" i="1"/>
  <c r="AR25" i="1"/>
  <c r="AQ25" i="1"/>
  <c r="AM25" i="1"/>
  <c r="AJ25" i="1"/>
  <c r="AP25" i="1" s="1"/>
  <c r="AS25" i="1" s="1"/>
  <c r="AD25" i="1"/>
  <c r="BA25" i="1" s="1"/>
  <c r="AC25" i="1"/>
  <c r="V25" i="1"/>
  <c r="T25" i="1"/>
  <c r="S25" i="1"/>
  <c r="P25" i="1"/>
  <c r="N25" i="1"/>
  <c r="L25" i="1"/>
  <c r="I25" i="1"/>
  <c r="BA24" i="1"/>
  <c r="AR24" i="1"/>
  <c r="AQ24" i="1"/>
  <c r="AJ24" i="1"/>
  <c r="AM24" i="1" s="1"/>
  <c r="BB24" i="1" s="1"/>
  <c r="AD24" i="1"/>
  <c r="AE24" i="1" s="1"/>
  <c r="AC24" i="1"/>
  <c r="V24" i="1"/>
  <c r="T24" i="1"/>
  <c r="S24" i="1"/>
  <c r="P24" i="1"/>
  <c r="N24" i="1"/>
  <c r="L24" i="1"/>
  <c r="I24" i="1"/>
  <c r="O24" i="1" s="1"/>
  <c r="AR23" i="1"/>
  <c r="AQ23" i="1"/>
  <c r="AJ23" i="1"/>
  <c r="AP23" i="1" s="1"/>
  <c r="AD23" i="1"/>
  <c r="BA23" i="1" s="1"/>
  <c r="AC23" i="1"/>
  <c r="V23" i="1"/>
  <c r="T23" i="1"/>
  <c r="S23" i="1"/>
  <c r="P23" i="1"/>
  <c r="W23" i="1" s="1"/>
  <c r="N23" i="1"/>
  <c r="L23" i="1"/>
  <c r="I23" i="1"/>
  <c r="AR22" i="1"/>
  <c r="AQ22" i="1"/>
  <c r="AJ22" i="1"/>
  <c r="AM22" i="1" s="1"/>
  <c r="AE22" i="1"/>
  <c r="AD22" i="1"/>
  <c r="BA22" i="1" s="1"/>
  <c r="AC22" i="1"/>
  <c r="V22" i="1"/>
  <c r="T22" i="1"/>
  <c r="S22" i="1"/>
  <c r="P22" i="1"/>
  <c r="W22" i="1" s="1"/>
  <c r="N22" i="1"/>
  <c r="U22" i="1" s="1"/>
  <c r="Y22" i="1" s="1"/>
  <c r="L22" i="1"/>
  <c r="I22" i="1"/>
  <c r="AR21" i="1"/>
  <c r="AQ21" i="1"/>
  <c r="AJ21" i="1"/>
  <c r="AM21" i="1" s="1"/>
  <c r="AE21" i="1"/>
  <c r="BC21" i="1" s="1"/>
  <c r="AD21" i="1"/>
  <c r="BA21" i="1" s="1"/>
  <c r="AC21" i="1"/>
  <c r="V21" i="1"/>
  <c r="T21" i="1"/>
  <c r="S21" i="1"/>
  <c r="P21" i="1"/>
  <c r="O21" i="1"/>
  <c r="N21" i="1"/>
  <c r="U21" i="1" s="1"/>
  <c r="Y21" i="1" s="1"/>
  <c r="L21" i="1"/>
  <c r="I21" i="1"/>
  <c r="AS20" i="1"/>
  <c r="AR20" i="1"/>
  <c r="AQ20" i="1"/>
  <c r="AP20" i="1"/>
  <c r="AM20" i="1"/>
  <c r="AJ20" i="1"/>
  <c r="AE20" i="1"/>
  <c r="AI20" i="1" s="1"/>
  <c r="AD20" i="1"/>
  <c r="BA20" i="1" s="1"/>
  <c r="AC20" i="1"/>
  <c r="V20" i="1"/>
  <c r="T20" i="1"/>
  <c r="S20" i="1"/>
  <c r="W20" i="1" s="1"/>
  <c r="P20" i="1"/>
  <c r="N20" i="1"/>
  <c r="L20" i="1"/>
  <c r="I20" i="1"/>
  <c r="O20" i="1" s="1"/>
  <c r="AR19" i="1"/>
  <c r="AS19" i="1" s="1"/>
  <c r="AQ19" i="1"/>
  <c r="AP19" i="1"/>
  <c r="AM19" i="1"/>
  <c r="AJ19" i="1"/>
  <c r="AE19" i="1"/>
  <c r="AI19" i="1" s="1"/>
  <c r="AD19" i="1"/>
  <c r="BA19" i="1" s="1"/>
  <c r="AC19" i="1"/>
  <c r="V19" i="1"/>
  <c r="T19" i="1"/>
  <c r="S19" i="1"/>
  <c r="BG19" i="1" s="1"/>
  <c r="P19" i="1"/>
  <c r="N19" i="1"/>
  <c r="U19" i="1" s="1"/>
  <c r="Y19" i="1" s="1"/>
  <c r="L19" i="1"/>
  <c r="I19" i="1"/>
  <c r="O19" i="1" s="1"/>
  <c r="BG18" i="1"/>
  <c r="AS18" i="1"/>
  <c r="AR18" i="1"/>
  <c r="AQ18" i="1"/>
  <c r="AP18" i="1"/>
  <c r="AM18" i="1"/>
  <c r="AJ18" i="1"/>
  <c r="AD18" i="1"/>
  <c r="BA18" i="1" s="1"/>
  <c r="AC18" i="1"/>
  <c r="V18" i="1"/>
  <c r="T18" i="1"/>
  <c r="S18" i="1"/>
  <c r="P18" i="1"/>
  <c r="N18" i="1"/>
  <c r="U18" i="1" s="1"/>
  <c r="Y18" i="1" s="1"/>
  <c r="L18" i="1"/>
  <c r="I18" i="1"/>
  <c r="O18" i="1" s="1"/>
  <c r="AR17" i="1"/>
  <c r="AS17" i="1" s="1"/>
  <c r="AQ17" i="1"/>
  <c r="AP17" i="1"/>
  <c r="AJ17" i="1"/>
  <c r="AM17" i="1" s="1"/>
  <c r="AE17" i="1"/>
  <c r="AI17" i="1" s="1"/>
  <c r="AD17" i="1"/>
  <c r="BA17" i="1" s="1"/>
  <c r="AC17" i="1"/>
  <c r="V17" i="1"/>
  <c r="T17" i="1"/>
  <c r="S17" i="1"/>
  <c r="W17" i="1" s="1"/>
  <c r="P17" i="1"/>
  <c r="N17" i="1"/>
  <c r="L17" i="1"/>
  <c r="I17" i="1"/>
  <c r="AR16" i="1"/>
  <c r="AQ16" i="1"/>
  <c r="AJ16" i="1"/>
  <c r="AM16" i="1" s="1"/>
  <c r="AE16" i="1"/>
  <c r="AI16" i="1" s="1"/>
  <c r="AD16" i="1"/>
  <c r="BA16" i="1" s="1"/>
  <c r="AC16" i="1"/>
  <c r="V16" i="1"/>
  <c r="T16" i="1"/>
  <c r="S16" i="1"/>
  <c r="P16" i="1"/>
  <c r="O16" i="1"/>
  <c r="N16" i="1"/>
  <c r="U16" i="1" s="1"/>
  <c r="Y16" i="1" s="1"/>
  <c r="L16" i="1"/>
  <c r="I16" i="1"/>
  <c r="AS15" i="1"/>
  <c r="AR15" i="1"/>
  <c r="AQ15" i="1"/>
  <c r="AP15" i="1"/>
  <c r="AM15" i="1"/>
  <c r="AJ15" i="1"/>
  <c r="AE15" i="1"/>
  <c r="AI15" i="1" s="1"/>
  <c r="AD15" i="1"/>
  <c r="BA15" i="1" s="1"/>
  <c r="AC15" i="1"/>
  <c r="V15" i="1"/>
  <c r="T15" i="1"/>
  <c r="S15" i="1"/>
  <c r="BG15" i="1" s="1"/>
  <c r="P15" i="1"/>
  <c r="N15" i="1"/>
  <c r="L15" i="1"/>
  <c r="I15" i="1"/>
  <c r="BG14" i="1"/>
  <c r="AR14" i="1"/>
  <c r="AS14" i="1" s="1"/>
  <c r="AQ14" i="1"/>
  <c r="AP14" i="1"/>
  <c r="AJ14" i="1"/>
  <c r="AM14" i="1" s="1"/>
  <c r="AE14" i="1"/>
  <c r="BC14" i="1" s="1"/>
  <c r="AD14" i="1"/>
  <c r="BA14" i="1" s="1"/>
  <c r="AC14" i="1"/>
  <c r="V14" i="1"/>
  <c r="T14" i="1"/>
  <c r="S14" i="1"/>
  <c r="P14" i="1"/>
  <c r="N14" i="1"/>
  <c r="L14" i="1"/>
  <c r="I14" i="1"/>
  <c r="AR13" i="1"/>
  <c r="AQ13" i="1"/>
  <c r="AJ13" i="1"/>
  <c r="AP13" i="1" s="1"/>
  <c r="AD13" i="1"/>
  <c r="BA13" i="1" s="1"/>
  <c r="AC13" i="1"/>
  <c r="V13" i="1"/>
  <c r="T13" i="1"/>
  <c r="S13" i="1"/>
  <c r="W13" i="1" s="1"/>
  <c r="P13" i="1"/>
  <c r="N13" i="1"/>
  <c r="U13" i="1" s="1"/>
  <c r="Y13" i="1" s="1"/>
  <c r="L13" i="1"/>
  <c r="I13" i="1"/>
  <c r="O13" i="1" s="1"/>
  <c r="AR12" i="1"/>
  <c r="AQ12" i="1"/>
  <c r="AM12" i="1"/>
  <c r="AJ12" i="1"/>
  <c r="AP12" i="1" s="1"/>
  <c r="AS12" i="1" s="1"/>
  <c r="AD12" i="1"/>
  <c r="BA12" i="1" s="1"/>
  <c r="AC12" i="1"/>
  <c r="BG12" i="1" s="1"/>
  <c r="V12" i="1"/>
  <c r="T12" i="1"/>
  <c r="S12" i="1"/>
  <c r="P12" i="1"/>
  <c r="N12" i="1"/>
  <c r="U12" i="1" s="1"/>
  <c r="Y12" i="1" s="1"/>
  <c r="L12" i="1"/>
  <c r="I12" i="1"/>
  <c r="O12" i="1" s="1"/>
  <c r="BG11" i="1"/>
  <c r="AR11" i="1"/>
  <c r="AQ11" i="1"/>
  <c r="AJ11" i="1"/>
  <c r="AM11" i="1" s="1"/>
  <c r="AD11" i="1"/>
  <c r="BA11" i="1" s="1"/>
  <c r="AC11" i="1"/>
  <c r="V11" i="1"/>
  <c r="T11" i="1"/>
  <c r="S11" i="1"/>
  <c r="P11" i="1"/>
  <c r="N11" i="1"/>
  <c r="U11" i="1" s="1"/>
  <c r="Y11" i="1" s="1"/>
  <c r="L11" i="1"/>
  <c r="I11" i="1"/>
  <c r="O11" i="1" s="1"/>
  <c r="AR10" i="1"/>
  <c r="AS10" i="1" s="1"/>
  <c r="AQ10" i="1"/>
  <c r="AJ10" i="1"/>
  <c r="AP10" i="1" s="1"/>
  <c r="AE10" i="1"/>
  <c r="BC10" i="1" s="1"/>
  <c r="AD10" i="1"/>
  <c r="BA10" i="1" s="1"/>
  <c r="AC10" i="1"/>
  <c r="V10" i="1"/>
  <c r="T10" i="1"/>
  <c r="S10" i="1"/>
  <c r="BG10" i="1" s="1"/>
  <c r="P10" i="1"/>
  <c r="N10" i="1"/>
  <c r="U10" i="1" s="1"/>
  <c r="Y10" i="1" s="1"/>
  <c r="L10" i="1"/>
  <c r="I10" i="1"/>
  <c r="AR9" i="1"/>
  <c r="AQ9" i="1"/>
  <c r="AM9" i="1"/>
  <c r="AJ9" i="1"/>
  <c r="AP9" i="1" s="1"/>
  <c r="AS9" i="1" s="1"/>
  <c r="AD9" i="1"/>
  <c r="BA9" i="1" s="1"/>
  <c r="AC9" i="1"/>
  <c r="V9" i="1"/>
  <c r="T9" i="1"/>
  <c r="S9" i="1"/>
  <c r="W9" i="1" s="1"/>
  <c r="P9" i="1"/>
  <c r="N9" i="1"/>
  <c r="L9" i="1"/>
  <c r="I9" i="1"/>
  <c r="O9" i="1" s="1"/>
  <c r="AR8" i="1"/>
  <c r="AQ8" i="1"/>
  <c r="AJ8" i="1"/>
  <c r="AP8" i="1" s="1"/>
  <c r="AE8" i="1"/>
  <c r="BC8" i="1" s="1"/>
  <c r="AD8" i="1"/>
  <c r="BA8" i="1" s="1"/>
  <c r="AC8" i="1"/>
  <c r="V8" i="1"/>
  <c r="T8" i="1"/>
  <c r="S8" i="1"/>
  <c r="BG8" i="1" s="1"/>
  <c r="P8" i="1"/>
  <c r="N8" i="1"/>
  <c r="L8" i="1"/>
  <c r="I8" i="1"/>
  <c r="BG7" i="1"/>
  <c r="AR7" i="1"/>
  <c r="AS7" i="1" s="1"/>
  <c r="AQ7" i="1"/>
  <c r="AM7" i="1"/>
  <c r="AJ7" i="1"/>
  <c r="AP7" i="1" s="1"/>
  <c r="AD7" i="1"/>
  <c r="BA7" i="1" s="1"/>
  <c r="AC7" i="1"/>
  <c r="V7" i="1"/>
  <c r="T7" i="1"/>
  <c r="S7" i="1"/>
  <c r="W7" i="1" s="1"/>
  <c r="P7" i="1"/>
  <c r="N7" i="1"/>
  <c r="U7" i="1" s="1"/>
  <c r="Y7" i="1" s="1"/>
  <c r="L7" i="1"/>
  <c r="I7" i="1"/>
  <c r="O7" i="1" s="1"/>
  <c r="AR6" i="1"/>
  <c r="AS6" i="1" s="1"/>
  <c r="AQ6" i="1"/>
  <c r="AP6" i="1"/>
  <c r="AJ6" i="1"/>
  <c r="AM6" i="1" s="1"/>
  <c r="AE6" i="1"/>
  <c r="BC6" i="1" s="1"/>
  <c r="AD6" i="1"/>
  <c r="BA6" i="1" s="1"/>
  <c r="AC6" i="1"/>
  <c r="BG6" i="1" s="1"/>
  <c r="V6" i="1"/>
  <c r="T6" i="1"/>
  <c r="S6" i="1"/>
  <c r="P6" i="1"/>
  <c r="N6" i="1"/>
  <c r="U6" i="1" s="1"/>
  <c r="Y6" i="1" s="1"/>
  <c r="L6" i="1"/>
  <c r="I6" i="1"/>
  <c r="AR5" i="1"/>
  <c r="AQ5" i="1"/>
  <c r="AJ5" i="1"/>
  <c r="AP5" i="1" s="1"/>
  <c r="AS5" i="1" s="1"/>
  <c r="AE5" i="1"/>
  <c r="BC5" i="1" s="1"/>
  <c r="AD5" i="1"/>
  <c r="BA5" i="1" s="1"/>
  <c r="AC5" i="1"/>
  <c r="W5" i="1"/>
  <c r="Z5" i="1" s="1"/>
  <c r="V5" i="1"/>
  <c r="T5" i="1"/>
  <c r="S5" i="1"/>
  <c r="BG5" i="1" s="1"/>
  <c r="P5" i="1"/>
  <c r="N5" i="1"/>
  <c r="L5" i="1"/>
  <c r="I5" i="1"/>
  <c r="AR4" i="1"/>
  <c r="AQ4" i="1"/>
  <c r="AJ4" i="1"/>
  <c r="AP4" i="1" s="1"/>
  <c r="AS4" i="1" s="1"/>
  <c r="AE4" i="1"/>
  <c r="BC4" i="1" s="1"/>
  <c r="AD4" i="1"/>
  <c r="BA4" i="1" s="1"/>
  <c r="AC4" i="1"/>
  <c r="BG4" i="1" s="1"/>
  <c r="V4" i="1"/>
  <c r="T4" i="1"/>
  <c r="S4" i="1"/>
  <c r="P4" i="1"/>
  <c r="W4" i="1" s="1"/>
  <c r="Z4" i="1" s="1"/>
  <c r="N4" i="1"/>
  <c r="U4" i="1" s="1"/>
  <c r="Y4" i="1" s="1"/>
  <c r="L4" i="1"/>
  <c r="I4" i="1"/>
  <c r="AR3" i="1"/>
  <c r="AQ3" i="1"/>
  <c r="AJ3" i="1"/>
  <c r="AP3" i="1" s="1"/>
  <c r="AS3" i="1" s="1"/>
  <c r="AE3" i="1"/>
  <c r="AD3" i="1"/>
  <c r="BA3" i="1" s="1"/>
  <c r="AC3" i="1"/>
  <c r="V3" i="1"/>
  <c r="T3" i="1"/>
  <c r="S3" i="1"/>
  <c r="BG3" i="1" s="1"/>
  <c r="P3" i="1"/>
  <c r="W3" i="1" s="1"/>
  <c r="Z3" i="1" s="1"/>
  <c r="N3" i="1"/>
  <c r="U3" i="1" s="1"/>
  <c r="Y3" i="1" s="1"/>
  <c r="L3" i="1"/>
  <c r="I3" i="1"/>
  <c r="O3" i="1" s="1"/>
  <c r="BK2" i="1"/>
  <c r="BL2" i="1" s="1"/>
  <c r="BJ2" i="1"/>
  <c r="BB2" i="1"/>
  <c r="BC2" i="1" s="1"/>
  <c r="BD2" i="1" s="1"/>
  <c r="BE2" i="1" s="1"/>
  <c r="BF2" i="1" s="1"/>
  <c r="BG2" i="1" s="1"/>
  <c r="BH2" i="1" s="1"/>
  <c r="BA2" i="1"/>
  <c r="AX2" i="1"/>
  <c r="AY2" i="1" s="1"/>
  <c r="AU2" i="1"/>
  <c r="AV2" i="1" s="1"/>
  <c r="AM2" i="1"/>
  <c r="AN2" i="1" s="1"/>
  <c r="AO2" i="1" s="1"/>
  <c r="AP2" i="1" s="1"/>
  <c r="AQ2" i="1" s="1"/>
  <c r="AR2" i="1" s="1"/>
  <c r="AS2" i="1" s="1"/>
  <c r="AI2" i="1"/>
  <c r="AJ2" i="1" s="1"/>
  <c r="AH2" i="1"/>
  <c r="AC2" i="1"/>
  <c r="AD2" i="1" s="1"/>
  <c r="AE2" i="1" s="1"/>
  <c r="Y2" i="1"/>
  <c r="Z2" i="1" s="1"/>
  <c r="S2" i="1"/>
  <c r="T2" i="1" s="1"/>
  <c r="U2" i="1" s="1"/>
  <c r="V2" i="1" s="1"/>
  <c r="W2" i="1" s="1"/>
  <c r="N2" i="1"/>
  <c r="O2" i="1" s="1"/>
  <c r="P2" i="1" s="1"/>
  <c r="L2" i="1"/>
  <c r="I2" i="1"/>
  <c r="AS8" i="1" l="1"/>
  <c r="AS13" i="1"/>
  <c r="BC3" i="1"/>
  <c r="BD3" i="1" s="1"/>
  <c r="AI3" i="1"/>
  <c r="AO5" i="1"/>
  <c r="BD14" i="1"/>
  <c r="BD6" i="1"/>
  <c r="AM4" i="1"/>
  <c r="AN4" i="1" s="1"/>
  <c r="AI5" i="1"/>
  <c r="O4" i="1"/>
  <c r="AM5" i="1"/>
  <c r="AN5" i="1" s="1"/>
  <c r="W6" i="1"/>
  <c r="AE7" i="1"/>
  <c r="O10" i="1"/>
  <c r="AP11" i="1"/>
  <c r="AS11" i="1" s="1"/>
  <c r="AE13" i="1"/>
  <c r="AI13" i="1" s="1"/>
  <c r="O14" i="1"/>
  <c r="BB14" i="1"/>
  <c r="W16" i="1"/>
  <c r="AP16" i="1"/>
  <c r="AS16" i="1" s="1"/>
  <c r="BB19" i="1"/>
  <c r="BG21" i="1"/>
  <c r="AP21" i="1"/>
  <c r="AS21" i="1" s="1"/>
  <c r="AE25" i="1"/>
  <c r="AI25" i="1" s="1"/>
  <c r="AX25" i="1" s="1"/>
  <c r="BG27" i="1"/>
  <c r="AP27" i="1"/>
  <c r="AS27" i="1" s="1"/>
  <c r="BG28" i="1"/>
  <c r="AS31" i="1"/>
  <c r="AE36" i="1"/>
  <c r="AI36" i="1" s="1"/>
  <c r="AX36" i="1" s="1"/>
  <c r="AS37" i="1"/>
  <c r="BG38" i="1"/>
  <c r="BG41" i="1"/>
  <c r="AE42" i="1"/>
  <c r="O43" i="1"/>
  <c r="O44" i="1"/>
  <c r="O45" i="1"/>
  <c r="AM47" i="1"/>
  <c r="BD47" i="1" s="1"/>
  <c r="AS48" i="1"/>
  <c r="U50" i="1"/>
  <c r="Y50" i="1" s="1"/>
  <c r="AE50" i="1"/>
  <c r="U51" i="1"/>
  <c r="Y51" i="1" s="1"/>
  <c r="AE51" i="1"/>
  <c r="AS57" i="1"/>
  <c r="BG58" i="1"/>
  <c r="BA68" i="1"/>
  <c r="BB68" i="1" s="1"/>
  <c r="AE68" i="1"/>
  <c r="AS70" i="1"/>
  <c r="BG71" i="1"/>
  <c r="AM71" i="1"/>
  <c r="W73" i="1"/>
  <c r="AS73" i="1"/>
  <c r="AI74" i="1"/>
  <c r="AX74" i="1" s="1"/>
  <c r="BE74" i="1" s="1"/>
  <c r="BJ74" i="1" s="1"/>
  <c r="BG77" i="1"/>
  <c r="U81" i="1"/>
  <c r="Y81" i="1" s="1"/>
  <c r="AM81" i="1"/>
  <c r="AP81" i="1"/>
  <c r="AM92" i="1"/>
  <c r="BB92" i="1" s="1"/>
  <c r="AP92" i="1"/>
  <c r="AS92" i="1" s="1"/>
  <c r="AP117" i="1"/>
  <c r="AM117" i="1"/>
  <c r="AS127" i="1"/>
  <c r="Z249" i="1"/>
  <c r="BC83" i="1"/>
  <c r="AH83" i="1"/>
  <c r="BB4" i="1"/>
  <c r="O5" i="1"/>
  <c r="O8" i="1"/>
  <c r="AI10" i="1"/>
  <c r="AV10" i="1" s="1"/>
  <c r="W12" i="1"/>
  <c r="AM13" i="1"/>
  <c r="BB13" i="1" s="1"/>
  <c r="U14" i="1"/>
  <c r="Y14" i="1" s="1"/>
  <c r="AI14" i="1"/>
  <c r="AX14" i="1" s="1"/>
  <c r="O15" i="1"/>
  <c r="BB15" i="1"/>
  <c r="W18" i="1"/>
  <c r="BB20" i="1"/>
  <c r="BG20" i="1"/>
  <c r="W24" i="1"/>
  <c r="AN24" i="1" s="1"/>
  <c r="AP24" i="1"/>
  <c r="AS24" i="1" s="1"/>
  <c r="W25" i="1"/>
  <c r="BG29" i="1"/>
  <c r="BB30" i="1"/>
  <c r="U35" i="1"/>
  <c r="Y35" i="1" s="1"/>
  <c r="AS35" i="1"/>
  <c r="AM41" i="1"/>
  <c r="BB41" i="1" s="1"/>
  <c r="U43" i="1"/>
  <c r="Y43" i="1" s="1"/>
  <c r="AE43" i="1"/>
  <c r="U44" i="1"/>
  <c r="Y44" i="1" s="1"/>
  <c r="U45" i="1"/>
  <c r="Y45" i="1" s="1"/>
  <c r="BB45" i="1"/>
  <c r="AM49" i="1"/>
  <c r="BG50" i="1"/>
  <c r="AS50" i="1"/>
  <c r="BG51" i="1"/>
  <c r="AS51" i="1"/>
  <c r="BG52" i="1"/>
  <c r="AI52" i="1"/>
  <c r="AX52" i="1" s="1"/>
  <c r="BG53" i="1"/>
  <c r="AI53" i="1"/>
  <c r="U54" i="1"/>
  <c r="Y54" i="1" s="1"/>
  <c r="AE54" i="1"/>
  <c r="U55" i="1"/>
  <c r="Y55" i="1" s="1"/>
  <c r="O59" i="1"/>
  <c r="U62" i="1"/>
  <c r="Y62" i="1" s="1"/>
  <c r="AI63" i="1"/>
  <c r="AE66" i="1"/>
  <c r="AE67" i="1"/>
  <c r="W68" i="1"/>
  <c r="AN68" i="1" s="1"/>
  <c r="AS68" i="1"/>
  <c r="BG69" i="1"/>
  <c r="AM69" i="1"/>
  <c r="AN69" i="1" s="1"/>
  <c r="O78" i="1"/>
  <c r="AE79" i="1"/>
  <c r="AP80" i="1"/>
  <c r="AS80" i="1" s="1"/>
  <c r="AV80" i="1" s="1"/>
  <c r="AY80" i="1" s="1"/>
  <c r="AM80" i="1"/>
  <c r="AS81" i="1"/>
  <c r="AM83" i="1"/>
  <c r="AN83" i="1" s="1"/>
  <c r="AP83" i="1"/>
  <c r="AS83" i="1" s="1"/>
  <c r="BA84" i="1"/>
  <c r="AS89" i="1"/>
  <c r="AM91" i="1"/>
  <c r="AP91" i="1"/>
  <c r="AS117" i="1"/>
  <c r="AV3" i="1"/>
  <c r="BD8" i="1"/>
  <c r="U20" i="1"/>
  <c r="Y20" i="1" s="1"/>
  <c r="U23" i="1"/>
  <c r="Y23" i="1" s="1"/>
  <c r="AS23" i="1"/>
  <c r="BG24" i="1"/>
  <c r="BG25" i="1"/>
  <c r="BG31" i="1"/>
  <c r="U34" i="1"/>
  <c r="Y34" i="1" s="1"/>
  <c r="BD45" i="1"/>
  <c r="AS52" i="1"/>
  <c r="AV52" i="1" s="1"/>
  <c r="AY52" i="1" s="1"/>
  <c r="AS53" i="1"/>
  <c r="U56" i="1"/>
  <c r="Y56" i="1" s="1"/>
  <c r="BA59" i="1"/>
  <c r="AE59" i="1"/>
  <c r="U61" i="1"/>
  <c r="Y61" i="1" s="1"/>
  <c r="AP63" i="1"/>
  <c r="AS63" i="1" s="1"/>
  <c r="AM63" i="1"/>
  <c r="AN63" i="1" s="1"/>
  <c r="AN71" i="1"/>
  <c r="BC78" i="1"/>
  <c r="BD78" i="1" s="1"/>
  <c r="AI78" i="1"/>
  <c r="U83" i="1"/>
  <c r="Y83" i="1" s="1"/>
  <c r="AE96" i="1"/>
  <c r="BA96" i="1"/>
  <c r="AE104" i="1"/>
  <c r="AI104" i="1" s="1"/>
  <c r="BA104" i="1"/>
  <c r="BB104" i="1" s="1"/>
  <c r="BD4" i="1"/>
  <c r="BB11" i="1"/>
  <c r="AM3" i="1"/>
  <c r="AN3" i="1" s="1"/>
  <c r="AI4" i="1"/>
  <c r="U5" i="1"/>
  <c r="Y5" i="1" s="1"/>
  <c r="BB5" i="1"/>
  <c r="O6" i="1"/>
  <c r="BB6" i="1"/>
  <c r="U8" i="1"/>
  <c r="Y8" i="1" s="1"/>
  <c r="AI8" i="1"/>
  <c r="AV8" i="1" s="1"/>
  <c r="W10" i="1"/>
  <c r="AM10" i="1"/>
  <c r="BD10" i="1" s="1"/>
  <c r="AE11" i="1"/>
  <c r="W14" i="1"/>
  <c r="Z14" i="1" s="1"/>
  <c r="U15" i="1"/>
  <c r="Y15" i="1" s="1"/>
  <c r="BB16" i="1"/>
  <c r="BG16" i="1"/>
  <c r="W19" i="1"/>
  <c r="BB21" i="1"/>
  <c r="BB22" i="1"/>
  <c r="AM23" i="1"/>
  <c r="BB23" i="1" s="1"/>
  <c r="O27" i="1"/>
  <c r="BB27" i="1"/>
  <c r="U30" i="1"/>
  <c r="Y30" i="1" s="1"/>
  <c r="AE33" i="1"/>
  <c r="W40" i="1"/>
  <c r="O41" i="1"/>
  <c r="W42" i="1"/>
  <c r="AS43" i="1"/>
  <c r="BG44" i="1"/>
  <c r="AI44" i="1"/>
  <c r="AX44" i="1" s="1"/>
  <c r="BG45" i="1"/>
  <c r="AI45" i="1"/>
  <c r="U46" i="1"/>
  <c r="Y46" i="1" s="1"/>
  <c r="AE46" i="1"/>
  <c r="U47" i="1"/>
  <c r="Y47" i="1" s="1"/>
  <c r="W49" i="1"/>
  <c r="AM53" i="1"/>
  <c r="BD53" i="1" s="1"/>
  <c r="BG55" i="1"/>
  <c r="AI55" i="1"/>
  <c r="AX55" i="1" s="1"/>
  <c r="AE56" i="1"/>
  <c r="O58" i="1"/>
  <c r="U59" i="1"/>
  <c r="Y59" i="1" s="1"/>
  <c r="AI61" i="1"/>
  <c r="AX61" i="1" s="1"/>
  <c r="AP62" i="1"/>
  <c r="AS62" i="1" s="1"/>
  <c r="AV62" i="1" s="1"/>
  <c r="AM62" i="1"/>
  <c r="AN62" i="1" s="1"/>
  <c r="AP65" i="1"/>
  <c r="AS65" i="1" s="1"/>
  <c r="AM65" i="1"/>
  <c r="AM67" i="1"/>
  <c r="W70" i="1"/>
  <c r="AN70" i="1" s="1"/>
  <c r="O71" i="1"/>
  <c r="W74" i="1"/>
  <c r="AN74" i="1" s="1"/>
  <c r="AN76" i="1"/>
  <c r="O77" i="1"/>
  <c r="AE82" i="1"/>
  <c r="BA82" i="1"/>
  <c r="W83" i="1"/>
  <c r="BC85" i="1"/>
  <c r="BD85" i="1" s="1"/>
  <c r="AH85" i="1"/>
  <c r="AU85" i="1" s="1"/>
  <c r="AP116" i="1"/>
  <c r="AM116" i="1"/>
  <c r="AP118" i="1"/>
  <c r="AS118" i="1" s="1"/>
  <c r="AM118" i="1"/>
  <c r="BC64" i="1"/>
  <c r="BD64" i="1" s="1"/>
  <c r="AI64" i="1"/>
  <c r="AP74" i="1"/>
  <c r="AS74" i="1" s="1"/>
  <c r="AM74" i="1"/>
  <c r="BD74" i="1" s="1"/>
  <c r="BB9" i="1"/>
  <c r="O17" i="1"/>
  <c r="BB17" i="1"/>
  <c r="BG17" i="1"/>
  <c r="BD21" i="1"/>
  <c r="BG23" i="1"/>
  <c r="BB28" i="1"/>
  <c r="AV44" i="1"/>
  <c r="AY44" i="1" s="1"/>
  <c r="AV55" i="1"/>
  <c r="BC58" i="1"/>
  <c r="AI58" i="1"/>
  <c r="AX58" i="1" s="1"/>
  <c r="BG61" i="1"/>
  <c r="AP61" i="1"/>
  <c r="AS61" i="1" s="1"/>
  <c r="AM61" i="1"/>
  <c r="AN61" i="1" s="1"/>
  <c r="O70" i="1"/>
  <c r="BA71" i="1"/>
  <c r="AE71" i="1"/>
  <c r="O73" i="1"/>
  <c r="BC77" i="1"/>
  <c r="AI77" i="1"/>
  <c r="AM82" i="1"/>
  <c r="AP82" i="1"/>
  <c r="AS82" i="1" s="1"/>
  <c r="BA83" i="1"/>
  <c r="BB83" i="1" s="1"/>
  <c r="AM90" i="1"/>
  <c r="BB90" i="1" s="1"/>
  <c r="AP90" i="1"/>
  <c r="BB91" i="1"/>
  <c r="AM98" i="1"/>
  <c r="AP98" i="1"/>
  <c r="W143" i="1"/>
  <c r="Z143" i="1" s="1"/>
  <c r="U160" i="1"/>
  <c r="Y160" i="1" s="1"/>
  <c r="W160" i="1"/>
  <c r="Z160" i="1" s="1"/>
  <c r="AO160" i="1" s="1"/>
  <c r="BB67" i="1"/>
  <c r="AV4" i="1"/>
  <c r="AI6" i="1"/>
  <c r="AV6" i="1" s="1"/>
  <c r="AM8" i="1"/>
  <c r="BB8" i="1" s="1"/>
  <c r="AE9" i="1"/>
  <c r="BB12" i="1"/>
  <c r="W15" i="1"/>
  <c r="Z15" i="1" s="1"/>
  <c r="AO15" i="1" s="1"/>
  <c r="BB18" i="1"/>
  <c r="AE32" i="1"/>
  <c r="AI32" i="1" s="1"/>
  <c r="AX32" i="1" s="1"/>
  <c r="AM33" i="1"/>
  <c r="BB33" i="1" s="1"/>
  <c r="AE38" i="1"/>
  <c r="AI38" i="1" s="1"/>
  <c r="AX38" i="1" s="1"/>
  <c r="AE39" i="1"/>
  <c r="AS46" i="1"/>
  <c r="AI47" i="1"/>
  <c r="AX47" i="1" s="1"/>
  <c r="BD48" i="1"/>
  <c r="BB49" i="1"/>
  <c r="AM55" i="1"/>
  <c r="AS56" i="1"/>
  <c r="AE57" i="1"/>
  <c r="AV58" i="1"/>
  <c r="AM59" i="1"/>
  <c r="AP60" i="1"/>
  <c r="AS60" i="1" s="1"/>
  <c r="AV60" i="1" s="1"/>
  <c r="AY60" i="1" s="1"/>
  <c r="AM60" i="1"/>
  <c r="AN60" i="1" s="1"/>
  <c r="BA70" i="1"/>
  <c r="BB70" i="1" s="1"/>
  <c r="AE70" i="1"/>
  <c r="BA73" i="1"/>
  <c r="AE73" i="1"/>
  <c r="BB76" i="1"/>
  <c r="AV77" i="1"/>
  <c r="AY77" i="1" s="1"/>
  <c r="AN80" i="1"/>
  <c r="Z80" i="1"/>
  <c r="AO80" i="1" s="1"/>
  <c r="AE81" i="1"/>
  <c r="BA81" i="1"/>
  <c r="AI84" i="1"/>
  <c r="BC84" i="1"/>
  <c r="AH84" i="1"/>
  <c r="AU89" i="1"/>
  <c r="AE114" i="1"/>
  <c r="AI114" i="1" s="1"/>
  <c r="BA114" i="1"/>
  <c r="AS116" i="1"/>
  <c r="BG143" i="1"/>
  <c r="U143" i="1"/>
  <c r="Y143" i="1" s="1"/>
  <c r="BD5" i="1"/>
  <c r="W8" i="1"/>
  <c r="AN8" i="1" s="1"/>
  <c r="AV5" i="1"/>
  <c r="AY5" i="1" s="1"/>
  <c r="BF5" i="1" s="1"/>
  <c r="BB7" i="1"/>
  <c r="U9" i="1"/>
  <c r="Y9" i="1" s="1"/>
  <c r="BG9" i="1"/>
  <c r="W11" i="1"/>
  <c r="AE12" i="1"/>
  <c r="AI12" i="1" s="1"/>
  <c r="BG13" i="1"/>
  <c r="U17" i="1"/>
  <c r="Y17" i="1" s="1"/>
  <c r="AE18" i="1"/>
  <c r="AI18" i="1" s="1"/>
  <c r="BB25" i="1"/>
  <c r="AS29" i="1"/>
  <c r="BB31" i="1"/>
  <c r="AE37" i="1"/>
  <c r="U40" i="1"/>
  <c r="Y40" i="1" s="1"/>
  <c r="AE40" i="1"/>
  <c r="AE41" i="1"/>
  <c r="AH41" i="1" s="1"/>
  <c r="AU41" i="1" s="1"/>
  <c r="U42" i="1"/>
  <c r="Y42" i="1" s="1"/>
  <c r="AM46" i="1"/>
  <c r="AI48" i="1"/>
  <c r="U49" i="1"/>
  <c r="Y49" i="1" s="1"/>
  <c r="AE49" i="1"/>
  <c r="AM56" i="1"/>
  <c r="AN56" i="1" s="1"/>
  <c r="BG57" i="1"/>
  <c r="AM58" i="1"/>
  <c r="AV65" i="1"/>
  <c r="AY65" i="1" s="1"/>
  <c r="BA69" i="1"/>
  <c r="BB69" i="1" s="1"/>
  <c r="AE69" i="1"/>
  <c r="AE72" i="1"/>
  <c r="U73" i="1"/>
  <c r="Y73" i="1" s="1"/>
  <c r="U74" i="1"/>
  <c r="Y74" i="1" s="1"/>
  <c r="AE75" i="1"/>
  <c r="AE76" i="1"/>
  <c r="AN77" i="1"/>
  <c r="AM77" i="1"/>
  <c r="BB77" i="1" s="1"/>
  <c r="AM84" i="1"/>
  <c r="AP84" i="1"/>
  <c r="AI88" i="1"/>
  <c r="AH88" i="1"/>
  <c r="BC88" i="1"/>
  <c r="BD88" i="1" s="1"/>
  <c r="AS109" i="1"/>
  <c r="BG64" i="1"/>
  <c r="U65" i="1"/>
  <c r="Y65" i="1" s="1"/>
  <c r="O66" i="1"/>
  <c r="O67" i="1"/>
  <c r="AS72" i="1"/>
  <c r="O76" i="1"/>
  <c r="O79" i="1"/>
  <c r="W81" i="1"/>
  <c r="AS91" i="1"/>
  <c r="O94" i="1"/>
  <c r="O95" i="1"/>
  <c r="BG99" i="1"/>
  <c r="O102" i="1"/>
  <c r="O103" i="1"/>
  <c r="O107" i="1"/>
  <c r="U108" i="1"/>
  <c r="Y108" i="1" s="1"/>
  <c r="BG110" i="1"/>
  <c r="O113" i="1"/>
  <c r="U115" i="1"/>
  <c r="Y115" i="1" s="1"/>
  <c r="W118" i="1"/>
  <c r="O122" i="1"/>
  <c r="BB122" i="1"/>
  <c r="BB123" i="1"/>
  <c r="W127" i="1"/>
  <c r="BG131" i="1"/>
  <c r="BA132" i="1"/>
  <c r="BB132" i="1" s="1"/>
  <c r="O134" i="1"/>
  <c r="BA135" i="1"/>
  <c r="BB135" i="1" s="1"/>
  <c r="O140" i="1"/>
  <c r="BG140" i="1"/>
  <c r="W141" i="1"/>
  <c r="W147" i="1"/>
  <c r="O149" i="1"/>
  <c r="BG155" i="1"/>
  <c r="U162" i="1"/>
  <c r="Y162" i="1" s="1"/>
  <c r="AO225" i="1"/>
  <c r="AO227" i="1"/>
  <c r="BA305" i="1"/>
  <c r="AE305" i="1"/>
  <c r="AS99" i="1"/>
  <c r="AV99" i="1" s="1"/>
  <c r="BB100" i="1"/>
  <c r="BG158" i="1"/>
  <c r="BA176" i="1"/>
  <c r="AE176" i="1"/>
  <c r="AP218" i="1"/>
  <c r="AS218" i="1" s="1"/>
  <c r="AM218" i="1"/>
  <c r="W223" i="1"/>
  <c r="AN223" i="1" s="1"/>
  <c r="BG223" i="1"/>
  <c r="W252" i="1"/>
  <c r="BG252" i="1"/>
  <c r="U252" i="1"/>
  <c r="Y252" i="1" s="1"/>
  <c r="BA277" i="1"/>
  <c r="BB277" i="1" s="1"/>
  <c r="AE277" i="1"/>
  <c r="BG294" i="1"/>
  <c r="W294" i="1"/>
  <c r="Z294" i="1" s="1"/>
  <c r="BB89" i="1"/>
  <c r="AH94" i="1"/>
  <c r="AP96" i="1"/>
  <c r="AS98" i="1"/>
  <c r="BA99" i="1"/>
  <c r="BD100" i="1"/>
  <c r="AH102" i="1"/>
  <c r="AS105" i="1"/>
  <c r="AM113" i="1"/>
  <c r="BG117" i="1"/>
  <c r="BB121" i="1"/>
  <c r="AM122" i="1"/>
  <c r="AM123" i="1"/>
  <c r="AM124" i="1"/>
  <c r="AM125" i="1"/>
  <c r="BB125" i="1" s="1"/>
  <c r="BD132" i="1"/>
  <c r="BD136" i="1"/>
  <c r="O158" i="1"/>
  <c r="U78" i="1"/>
  <c r="Y78" i="1" s="1"/>
  <c r="AP86" i="1"/>
  <c r="AH87" i="1"/>
  <c r="AU87" i="1" s="1"/>
  <c r="AP95" i="1"/>
  <c r="BG97" i="1"/>
  <c r="BC98" i="1"/>
  <c r="BD98" i="1" s="1"/>
  <c r="AP103" i="1"/>
  <c r="AS104" i="1"/>
  <c r="BA105" i="1"/>
  <c r="BB105" i="1" s="1"/>
  <c r="BG108" i="1"/>
  <c r="BG114" i="1"/>
  <c r="BG123" i="1"/>
  <c r="BG124" i="1"/>
  <c r="BG125" i="1"/>
  <c r="BG126" i="1"/>
  <c r="BC130" i="1"/>
  <c r="AH132" i="1"/>
  <c r="AP133" i="1"/>
  <c r="AH138" i="1"/>
  <c r="BG149" i="1"/>
  <c r="BG154" i="1"/>
  <c r="U158" i="1"/>
  <c r="Y158" i="1" s="1"/>
  <c r="BA203" i="1"/>
  <c r="BB203" i="1" s="1"/>
  <c r="AE203" i="1"/>
  <c r="BC203" i="1" s="1"/>
  <c r="BD203" i="1" s="1"/>
  <c r="AN222" i="1"/>
  <c r="AO237" i="1"/>
  <c r="U60" i="1"/>
  <c r="Y60" i="1" s="1"/>
  <c r="BB61" i="1"/>
  <c r="BB62" i="1"/>
  <c r="O64" i="1"/>
  <c r="AS66" i="1"/>
  <c r="BG67" i="1"/>
  <c r="U69" i="1"/>
  <c r="Y69" i="1" s="1"/>
  <c r="U70" i="1"/>
  <c r="Y70" i="1" s="1"/>
  <c r="U71" i="1"/>
  <c r="Y71" i="1" s="1"/>
  <c r="AS75" i="1"/>
  <c r="BG76" i="1"/>
  <c r="W78" i="1"/>
  <c r="AS78" i="1"/>
  <c r="AV78" i="1" s="1"/>
  <c r="AS79" i="1"/>
  <c r="AS84" i="1"/>
  <c r="AP85" i="1"/>
  <c r="W87" i="1"/>
  <c r="AN87" i="1" s="1"/>
  <c r="AP88" i="1"/>
  <c r="AH90" i="1"/>
  <c r="AH91" i="1"/>
  <c r="AH92" i="1"/>
  <c r="AP94" i="1"/>
  <c r="O98" i="1"/>
  <c r="O99" i="1"/>
  <c r="AH100" i="1"/>
  <c r="AU100" i="1" s="1"/>
  <c r="BG102" i="1"/>
  <c r="AP102" i="1"/>
  <c r="BG103" i="1"/>
  <c r="O106" i="1"/>
  <c r="BG107" i="1"/>
  <c r="O109" i="1"/>
  <c r="U111" i="1"/>
  <c r="Y111" i="1" s="1"/>
  <c r="AS112" i="1"/>
  <c r="AV112" i="1" s="1"/>
  <c r="BG113" i="1"/>
  <c r="O119" i="1"/>
  <c r="O120" i="1"/>
  <c r="BB120" i="1"/>
  <c r="U121" i="1"/>
  <c r="Y121" i="1" s="1"/>
  <c r="O128" i="1"/>
  <c r="BB129" i="1"/>
  <c r="O131" i="1"/>
  <c r="AI132" i="1"/>
  <c r="W133" i="1"/>
  <c r="AN135" i="1"/>
  <c r="W138" i="1"/>
  <c r="W145" i="1"/>
  <c r="O154" i="1"/>
  <c r="U166" i="1"/>
  <c r="Y166" i="1" s="1"/>
  <c r="BG187" i="1"/>
  <c r="W187" i="1"/>
  <c r="W205" i="1"/>
  <c r="BG205" i="1"/>
  <c r="AP217" i="1"/>
  <c r="AS217" i="1" s="1"/>
  <c r="AM217" i="1"/>
  <c r="AP221" i="1"/>
  <c r="AS221" i="1" s="1"/>
  <c r="AM221" i="1"/>
  <c r="AO224" i="1"/>
  <c r="AI248" i="1"/>
  <c r="AH248" i="1"/>
  <c r="BC248" i="1"/>
  <c r="BD248" i="1" s="1"/>
  <c r="AS95" i="1"/>
  <c r="AS103" i="1"/>
  <c r="AS106" i="1"/>
  <c r="BA116" i="1"/>
  <c r="AS121" i="1"/>
  <c r="BB127" i="1"/>
  <c r="BB128" i="1"/>
  <c r="U129" i="1"/>
  <c r="Y129" i="1" s="1"/>
  <c r="AS133" i="1"/>
  <c r="AS135" i="1"/>
  <c r="AU135" i="1" s="1"/>
  <c r="BG145" i="1"/>
  <c r="U154" i="1"/>
  <c r="Y154" i="1" s="1"/>
  <c r="AM178" i="1"/>
  <c r="AP178" i="1"/>
  <c r="AS178" i="1" s="1"/>
  <c r="AS180" i="1"/>
  <c r="BG196" i="1"/>
  <c r="W196" i="1"/>
  <c r="BG207" i="1"/>
  <c r="AI247" i="1"/>
  <c r="BC247" i="1"/>
  <c r="AS85" i="1"/>
  <c r="BG91" i="1"/>
  <c r="BG92" i="1"/>
  <c r="AS94" i="1"/>
  <c r="BA95" i="1"/>
  <c r="BB95" i="1" s="1"/>
  <c r="AH98" i="1"/>
  <c r="AP100" i="1"/>
  <c r="W101" i="1"/>
  <c r="AS102" i="1"/>
  <c r="AV102" i="1" s="1"/>
  <c r="BA103" i="1"/>
  <c r="BB103" i="1" s="1"/>
  <c r="AV110" i="1"/>
  <c r="BG112" i="1"/>
  <c r="O115" i="1"/>
  <c r="O117" i="1"/>
  <c r="BG121" i="1"/>
  <c r="W129" i="1"/>
  <c r="BD130" i="1"/>
  <c r="BG132" i="1"/>
  <c r="BC133" i="1"/>
  <c r="BD133" i="1" s="1"/>
  <c r="O135" i="1"/>
  <c r="W137" i="1"/>
  <c r="BG139" i="1"/>
  <c r="O141" i="1"/>
  <c r="U150" i="1"/>
  <c r="Y150" i="1" s="1"/>
  <c r="AM195" i="1"/>
  <c r="AP195" i="1"/>
  <c r="AS195" i="1" s="1"/>
  <c r="O153" i="1"/>
  <c r="O157" i="1"/>
  <c r="O161" i="1"/>
  <c r="O165" i="1"/>
  <c r="AS167" i="1"/>
  <c r="O169" i="1"/>
  <c r="W174" i="1"/>
  <c r="O178" i="1"/>
  <c r="W179" i="1"/>
  <c r="W184" i="1"/>
  <c r="O186" i="1"/>
  <c r="AP187" i="1"/>
  <c r="AS187" i="1" s="1"/>
  <c r="O189" i="1"/>
  <c r="U190" i="1"/>
  <c r="Y190" i="1" s="1"/>
  <c r="AS190" i="1"/>
  <c r="W193" i="1"/>
  <c r="Z193" i="1" s="1"/>
  <c r="AO193" i="1" s="1"/>
  <c r="U201" i="1"/>
  <c r="Y201" i="1" s="1"/>
  <c r="U203" i="1"/>
  <c r="Y203" i="1" s="1"/>
  <c r="AI208" i="1"/>
  <c r="AX208" i="1" s="1"/>
  <c r="U209" i="1"/>
  <c r="Y209" i="1" s="1"/>
  <c r="AH209" i="1"/>
  <c r="AU209" i="1" s="1"/>
  <c r="O211" i="1"/>
  <c r="U218" i="1"/>
  <c r="Y218" i="1" s="1"/>
  <c r="O220" i="1"/>
  <c r="U222" i="1"/>
  <c r="Y222" i="1" s="1"/>
  <c r="AM223" i="1"/>
  <c r="AM224" i="1"/>
  <c r="AN224" i="1" s="1"/>
  <c r="AM225" i="1"/>
  <c r="AN225" i="1" s="1"/>
  <c r="AM226" i="1"/>
  <c r="AN226" i="1" s="1"/>
  <c r="AM227" i="1"/>
  <c r="AN227" i="1" s="1"/>
  <c r="AM228" i="1"/>
  <c r="AN228" i="1" s="1"/>
  <c r="AM229" i="1"/>
  <c r="AN229" i="1" s="1"/>
  <c r="AM230" i="1"/>
  <c r="AN230" i="1" s="1"/>
  <c r="AM231" i="1"/>
  <c r="AN231" i="1" s="1"/>
  <c r="AM232" i="1"/>
  <c r="AN232" i="1" s="1"/>
  <c r="AM233" i="1"/>
  <c r="AN233" i="1" s="1"/>
  <c r="BG234" i="1"/>
  <c r="O236" i="1"/>
  <c r="U237" i="1"/>
  <c r="Y237" i="1" s="1"/>
  <c r="BG238" i="1"/>
  <c r="U243" i="1"/>
  <c r="Y243" i="1" s="1"/>
  <c r="U244" i="1"/>
  <c r="Y244" i="1" s="1"/>
  <c r="U245" i="1"/>
  <c r="Y245" i="1" s="1"/>
  <c r="AM249" i="1"/>
  <c r="AN249" i="1" s="1"/>
  <c r="BA250" i="1"/>
  <c r="AE250" i="1"/>
  <c r="AI250" i="1" s="1"/>
  <c r="AO257" i="1"/>
  <c r="AN258" i="1"/>
  <c r="AI269" i="1"/>
  <c r="BC269" i="1"/>
  <c r="BD269" i="1" s="1"/>
  <c r="AH269" i="1"/>
  <c r="AP283" i="1"/>
  <c r="AM283" i="1"/>
  <c r="BB283" i="1" s="1"/>
  <c r="BA301" i="1"/>
  <c r="AE301" i="1"/>
  <c r="O152" i="1"/>
  <c r="BG152" i="1"/>
  <c r="O156" i="1"/>
  <c r="BG156" i="1"/>
  <c r="O160" i="1"/>
  <c r="BG160" i="1"/>
  <c r="O164" i="1"/>
  <c r="BG164" i="1"/>
  <c r="O168" i="1"/>
  <c r="BG168" i="1"/>
  <c r="O172" i="1"/>
  <c r="BA179" i="1"/>
  <c r="BB182" i="1"/>
  <c r="U183" i="1"/>
  <c r="Y183" i="1" s="1"/>
  <c r="U186" i="1"/>
  <c r="Y186" i="1" s="1"/>
  <c r="AS186" i="1"/>
  <c r="U189" i="1"/>
  <c r="Y189" i="1" s="1"/>
  <c r="BG190" i="1"/>
  <c r="BG201" i="1"/>
  <c r="BB207" i="1"/>
  <c r="U210" i="1"/>
  <c r="Y210" i="1" s="1"/>
  <c r="U211" i="1"/>
  <c r="Y211" i="1" s="1"/>
  <c r="U220" i="1"/>
  <c r="Y220" i="1" s="1"/>
  <c r="AS220" i="1"/>
  <c r="U236" i="1"/>
  <c r="Y236" i="1" s="1"/>
  <c r="AS236" i="1"/>
  <c r="BG237" i="1"/>
  <c r="W243" i="1"/>
  <c r="BA246" i="1"/>
  <c r="AE246" i="1"/>
  <c r="BD254" i="1"/>
  <c r="BG256" i="1"/>
  <c r="AI262" i="1"/>
  <c r="BC262" i="1"/>
  <c r="BD262" i="1" s="1"/>
  <c r="AH262" i="1"/>
  <c r="AI279" i="1"/>
  <c r="BC279" i="1"/>
  <c r="BD279" i="1" s="1"/>
  <c r="AH279" i="1"/>
  <c r="BG283" i="1"/>
  <c r="U283" i="1"/>
  <c r="Y283" i="1" s="1"/>
  <c r="Z413" i="1"/>
  <c r="AN413" i="1"/>
  <c r="AM414" i="1"/>
  <c r="AP414" i="1"/>
  <c r="W144" i="1"/>
  <c r="BG147" i="1"/>
  <c r="AS173" i="1"/>
  <c r="U176" i="1"/>
  <c r="Y176" i="1" s="1"/>
  <c r="O180" i="1"/>
  <c r="W186" i="1"/>
  <c r="O188" i="1"/>
  <c r="AP189" i="1"/>
  <c r="AS189" i="1" s="1"/>
  <c r="O191" i="1"/>
  <c r="U192" i="1"/>
  <c r="Y192" i="1" s="1"/>
  <c r="BG195" i="1"/>
  <c r="W198" i="1"/>
  <c r="U200" i="1"/>
  <c r="Y200" i="1" s="1"/>
  <c r="BC204" i="1"/>
  <c r="AE207" i="1"/>
  <c r="BC207" i="1" s="1"/>
  <c r="BD207" i="1" s="1"/>
  <c r="AS208" i="1"/>
  <c r="AU208" i="1" s="1"/>
  <c r="AM209" i="1"/>
  <c r="AM210" i="1"/>
  <c r="U212" i="1"/>
  <c r="Y212" i="1" s="1"/>
  <c r="U213" i="1"/>
  <c r="Y213" i="1" s="1"/>
  <c r="U215" i="1"/>
  <c r="Y215" i="1" s="1"/>
  <c r="AS215" i="1"/>
  <c r="AS216" i="1"/>
  <c r="AS219" i="1"/>
  <c r="AM220" i="1"/>
  <c r="W236" i="1"/>
  <c r="Z236" i="1" s="1"/>
  <c r="AO236" i="1" s="1"/>
  <c r="AN236" i="1"/>
  <c r="AM247" i="1"/>
  <c r="BB247" i="1" s="1"/>
  <c r="AP268" i="1"/>
  <c r="AM268" i="1"/>
  <c r="AN268" i="1" s="1"/>
  <c r="AI274" i="1"/>
  <c r="BC274" i="1"/>
  <c r="BD274" i="1" s="1"/>
  <c r="AH274" i="1"/>
  <c r="BG280" i="1"/>
  <c r="BG163" i="1"/>
  <c r="BG167" i="1"/>
  <c r="BG171" i="1"/>
  <c r="W172" i="1"/>
  <c r="W176" i="1"/>
  <c r="AS177" i="1"/>
  <c r="BG178" i="1"/>
  <c r="BB181" i="1"/>
  <c r="U185" i="1"/>
  <c r="Y185" i="1" s="1"/>
  <c r="BG186" i="1"/>
  <c r="W192" i="1"/>
  <c r="AS194" i="1"/>
  <c r="U197" i="1"/>
  <c r="Y197" i="1" s="1"/>
  <c r="O199" i="1"/>
  <c r="BC202" i="1"/>
  <c r="AN203" i="1"/>
  <c r="BG204" i="1"/>
  <c r="O206" i="1"/>
  <c r="BC208" i="1"/>
  <c r="U214" i="1"/>
  <c r="Y214" i="1" s="1"/>
  <c r="AS214" i="1"/>
  <c r="O224" i="1"/>
  <c r="O225" i="1"/>
  <c r="O226" i="1"/>
  <c r="O227" i="1"/>
  <c r="O228" i="1"/>
  <c r="O229" i="1"/>
  <c r="O230" i="1"/>
  <c r="O231" i="1"/>
  <c r="O232" i="1"/>
  <c r="O233" i="1"/>
  <c r="O234" i="1"/>
  <c r="U235" i="1"/>
  <c r="Y235" i="1" s="1"/>
  <c r="O238" i="1"/>
  <c r="U239" i="1"/>
  <c r="Y239" i="1" s="1"/>
  <c r="BA259" i="1"/>
  <c r="BB259" i="1" s="1"/>
  <c r="AE259" i="1"/>
  <c r="AO268" i="1"/>
  <c r="BA272" i="1"/>
  <c r="BB272" i="1" s="1"/>
  <c r="AE272" i="1"/>
  <c r="BG275" i="1"/>
  <c r="BL275" i="1" s="1"/>
  <c r="BG177" i="1"/>
  <c r="O223" i="1"/>
  <c r="AN235" i="1"/>
  <c r="AN239" i="1"/>
  <c r="BA249" i="1"/>
  <c r="BB249" i="1" s="1"/>
  <c r="AE249" i="1"/>
  <c r="BA251" i="1"/>
  <c r="AE251" i="1"/>
  <c r="AI251" i="1" s="1"/>
  <c r="AX251" i="1" s="1"/>
  <c r="BG265" i="1"/>
  <c r="W265" i="1"/>
  <c r="Z265" i="1" s="1"/>
  <c r="AO265" i="1" s="1"/>
  <c r="BG267" i="1"/>
  <c r="BD280" i="1"/>
  <c r="AM335" i="1"/>
  <c r="AP335" i="1"/>
  <c r="AS335" i="1" s="1"/>
  <c r="AE380" i="1"/>
  <c r="BA380" i="1"/>
  <c r="AI384" i="1"/>
  <c r="AX384" i="1" s="1"/>
  <c r="BC384" i="1"/>
  <c r="AP389" i="1"/>
  <c r="AM389" i="1"/>
  <c r="AN389" i="1" s="1"/>
  <c r="BG170" i="1"/>
  <c r="BB174" i="1"/>
  <c r="AM180" i="1"/>
  <c r="BG182" i="1"/>
  <c r="AE184" i="1"/>
  <c r="AP191" i="1"/>
  <c r="AS191" i="1" s="1"/>
  <c r="BG194" i="1"/>
  <c r="AP199" i="1"/>
  <c r="AS199" i="1" s="1"/>
  <c r="AN221" i="1"/>
  <c r="AS234" i="1"/>
  <c r="W246" i="1"/>
  <c r="Z248" i="1"/>
  <c r="AN248" i="1"/>
  <c r="AP251" i="1"/>
  <c r="AM251" i="1"/>
  <c r="AO260" i="1"/>
  <c r="AO263" i="1"/>
  <c r="AP273" i="1"/>
  <c r="AM273" i="1"/>
  <c r="U179" i="1"/>
  <c r="Y179" i="1" s="1"/>
  <c r="U184" i="1"/>
  <c r="Y184" i="1" s="1"/>
  <c r="AS184" i="1"/>
  <c r="U187" i="1"/>
  <c r="Y187" i="1" s="1"/>
  <c r="AE190" i="1"/>
  <c r="AI190" i="1" s="1"/>
  <c r="U193" i="1"/>
  <c r="Y193" i="1" s="1"/>
  <c r="U196" i="1"/>
  <c r="Y196" i="1" s="1"/>
  <c r="U205" i="1"/>
  <c r="Y205" i="1" s="1"/>
  <c r="AE205" i="1"/>
  <c r="AH205" i="1" s="1"/>
  <c r="AE206" i="1"/>
  <c r="O209" i="1"/>
  <c r="AN220" i="1"/>
  <c r="U223" i="1"/>
  <c r="Y223" i="1" s="1"/>
  <c r="AM234" i="1"/>
  <c r="AN234" i="1" s="1"/>
  <c r="AN238" i="1"/>
  <c r="AN251" i="1"/>
  <c r="BA253" i="1"/>
  <c r="AE253" i="1"/>
  <c r="AI253" i="1" s="1"/>
  <c r="AX253" i="1" s="1"/>
  <c r="AP254" i="1"/>
  <c r="AM254" i="1"/>
  <c r="BB254" i="1" s="1"/>
  <c r="BA255" i="1"/>
  <c r="BB255" i="1" s="1"/>
  <c r="AE255" i="1"/>
  <c r="AP257" i="1"/>
  <c r="AM257" i="1"/>
  <c r="AN257" i="1" s="1"/>
  <c r="U294" i="1"/>
  <c r="Y294" i="1" s="1"/>
  <c r="BG299" i="1"/>
  <c r="BL299" i="1" s="1"/>
  <c r="W299" i="1"/>
  <c r="Z299" i="1" s="1"/>
  <c r="U299" i="1"/>
  <c r="Y299" i="1" s="1"/>
  <c r="AS237" i="1"/>
  <c r="AS238" i="1"/>
  <c r="AS239" i="1"/>
  <c r="O240" i="1"/>
  <c r="O241" i="1"/>
  <c r="O242" i="1"/>
  <c r="U246" i="1"/>
  <c r="Y246" i="1" s="1"/>
  <c r="AS248" i="1"/>
  <c r="AU248" i="1" s="1"/>
  <c r="U249" i="1"/>
  <c r="Y249" i="1" s="1"/>
  <c r="U264" i="1"/>
  <c r="Y264" i="1" s="1"/>
  <c r="BC264" i="1"/>
  <c r="BD264" i="1" s="1"/>
  <c r="U266" i="1"/>
  <c r="Y266" i="1" s="1"/>
  <c r="BC266" i="1"/>
  <c r="BD266" i="1" s="1"/>
  <c r="W271" i="1"/>
  <c r="AN271" i="1" s="1"/>
  <c r="U272" i="1"/>
  <c r="Y272" i="1" s="1"/>
  <c r="W276" i="1"/>
  <c r="U277" i="1"/>
  <c r="Y277" i="1" s="1"/>
  <c r="BC278" i="1"/>
  <c r="BD278" i="1" s="1"/>
  <c r="BC282" i="1"/>
  <c r="BD282" i="1" s="1"/>
  <c r="O286" i="1"/>
  <c r="BG286" i="1"/>
  <c r="BG287" i="1"/>
  <c r="O289" i="1"/>
  <c r="BC289" i="1"/>
  <c r="BA302" i="1"/>
  <c r="AE302" i="1"/>
  <c r="BA310" i="1"/>
  <c r="AE310" i="1"/>
  <c r="W389" i="1"/>
  <c r="Z389" i="1" s="1"/>
  <c r="W418" i="1"/>
  <c r="AM428" i="1"/>
  <c r="AP428" i="1"/>
  <c r="BC261" i="1"/>
  <c r="BC263" i="1"/>
  <c r="BB264" i="1"/>
  <c r="AN265" i="1"/>
  <c r="BB266" i="1"/>
  <c r="W269" i="1"/>
  <c r="W274" i="1"/>
  <c r="BB278" i="1"/>
  <c r="W279" i="1"/>
  <c r="BB282" i="1"/>
  <c r="O285" i="1"/>
  <c r="BG288" i="1"/>
  <c r="BG289" i="1"/>
  <c r="O290" i="1"/>
  <c r="BG290" i="1"/>
  <c r="BG291" i="1"/>
  <c r="W298" i="1"/>
  <c r="Z298" i="1" s="1"/>
  <c r="AS300" i="1"/>
  <c r="W301" i="1"/>
  <c r="Z301" i="1" s="1"/>
  <c r="BB313" i="1"/>
  <c r="W378" i="1"/>
  <c r="O386" i="1"/>
  <c r="AO414" i="1"/>
  <c r="BG418" i="1"/>
  <c r="U418" i="1"/>
  <c r="Y418" i="1" s="1"/>
  <c r="AU434" i="1"/>
  <c r="AM253" i="1"/>
  <c r="AN253" i="1" s="1"/>
  <c r="AS257" i="1"/>
  <c r="U258" i="1"/>
  <c r="Y258" i="1" s="1"/>
  <c r="U260" i="1"/>
  <c r="Y260" i="1" s="1"/>
  <c r="AN262" i="1"/>
  <c r="AS268" i="1"/>
  <c r="W272" i="1"/>
  <c r="AS273" i="1"/>
  <c r="W277" i="1"/>
  <c r="U278" i="1"/>
  <c r="Y278" i="1" s="1"/>
  <c r="W284" i="1"/>
  <c r="AE368" i="1"/>
  <c r="BA368" i="1"/>
  <c r="AE420" i="1"/>
  <c r="BA420" i="1"/>
  <c r="BB420" i="1" s="1"/>
  <c r="AO428" i="1"/>
  <c r="Z432" i="1"/>
  <c r="AO432" i="1" s="1"/>
  <c r="AN432" i="1"/>
  <c r="BC257" i="1"/>
  <c r="BD257" i="1" s="1"/>
  <c r="BB258" i="1"/>
  <c r="AN259" i="1"/>
  <c r="BB260" i="1"/>
  <c r="BD268" i="1"/>
  <c r="BB270" i="1"/>
  <c r="BD273" i="1"/>
  <c r="BB281" i="1"/>
  <c r="AS283" i="1"/>
  <c r="BG284" i="1"/>
  <c r="AI303" i="1"/>
  <c r="AH303" i="1"/>
  <c r="AM402" i="1"/>
  <c r="AP402" i="1"/>
  <c r="Z416" i="1"/>
  <c r="AO416" i="1" s="1"/>
  <c r="AE422" i="1"/>
  <c r="BC422" i="1" s="1"/>
  <c r="BD422" i="1" s="1"/>
  <c r="BA422" i="1"/>
  <c r="W240" i="1"/>
  <c r="W241" i="1"/>
  <c r="W242" i="1"/>
  <c r="U250" i="1"/>
  <c r="Y250" i="1" s="1"/>
  <c r="AS251" i="1"/>
  <c r="AS253" i="1"/>
  <c r="AM256" i="1"/>
  <c r="BB256" i="1" s="1"/>
  <c r="BB257" i="1"/>
  <c r="AE258" i="1"/>
  <c r="AE260" i="1"/>
  <c r="AH261" i="1"/>
  <c r="AS262" i="1"/>
  <c r="AH263" i="1"/>
  <c r="U265" i="1"/>
  <c r="Y265" i="1" s="1"/>
  <c r="AM267" i="1"/>
  <c r="AN267" i="1" s="1"/>
  <c r="BB268" i="1"/>
  <c r="AS269" i="1"/>
  <c r="U270" i="1"/>
  <c r="Y270" i="1" s="1"/>
  <c r="AE270" i="1"/>
  <c r="BB273" i="1"/>
  <c r="AS274" i="1"/>
  <c r="AM275" i="1"/>
  <c r="BB275" i="1" s="1"/>
  <c r="W278" i="1"/>
  <c r="AN278" i="1" s="1"/>
  <c r="AS279" i="1"/>
  <c r="AM280" i="1"/>
  <c r="BB280" i="1" s="1"/>
  <c r="AE281" i="1"/>
  <c r="BC283" i="1"/>
  <c r="W285" i="1"/>
  <c r="W288" i="1"/>
  <c r="W290" i="1"/>
  <c r="Z290" i="1" s="1"/>
  <c r="AO290" i="1" s="1"/>
  <c r="W291" i="1"/>
  <c r="O294" i="1"/>
  <c r="AS297" i="1"/>
  <c r="BC299" i="1"/>
  <c r="BG302" i="1"/>
  <c r="BL302" i="1" s="1"/>
  <c r="AE327" i="1"/>
  <c r="BA327" i="1"/>
  <c r="BG353" i="1"/>
  <c r="BL353" i="1" s="1"/>
  <c r="W353" i="1"/>
  <c r="W366" i="1"/>
  <c r="AP396" i="1"/>
  <c r="AM396" i="1"/>
  <c r="BB396" i="1" s="1"/>
  <c r="AM430" i="1"/>
  <c r="AP430" i="1"/>
  <c r="AN264" i="1"/>
  <c r="AN266" i="1"/>
  <c r="U284" i="1"/>
  <c r="Y284" i="1" s="1"/>
  <c r="U292" i="1"/>
  <c r="Y292" i="1" s="1"/>
  <c r="AS296" i="1"/>
  <c r="AM370" i="1"/>
  <c r="AP370" i="1"/>
  <c r="AI385" i="1"/>
  <c r="BC385" i="1"/>
  <c r="BD385" i="1" s="1"/>
  <c r="Z393" i="1"/>
  <c r="BA395" i="1"/>
  <c r="AE395" i="1"/>
  <c r="AO408" i="1"/>
  <c r="Z424" i="1"/>
  <c r="W245" i="1"/>
  <c r="AN245" i="1" s="1"/>
  <c r="AS249" i="1"/>
  <c r="AH257" i="1"/>
  <c r="U259" i="1"/>
  <c r="Y259" i="1" s="1"/>
  <c r="AM261" i="1"/>
  <c r="AN261" i="1" s="1"/>
  <c r="BB262" i="1"/>
  <c r="AM263" i="1"/>
  <c r="AN263" i="1" s="1"/>
  <c r="AE265" i="1"/>
  <c r="AS267" i="1"/>
  <c r="AU267" i="1" s="1"/>
  <c r="AH268" i="1"/>
  <c r="BB269" i="1"/>
  <c r="W270" i="1"/>
  <c r="U271" i="1"/>
  <c r="Y271" i="1" s="1"/>
  <c r="AE271" i="1"/>
  <c r="AH273" i="1"/>
  <c r="BB274" i="1"/>
  <c r="AS275" i="1"/>
  <c r="AU275" i="1" s="1"/>
  <c r="U276" i="1"/>
  <c r="Y276" i="1" s="1"/>
  <c r="AE276" i="1"/>
  <c r="BB279" i="1"/>
  <c r="W283" i="1"/>
  <c r="AH283" i="1"/>
  <c r="BD284" i="1"/>
  <c r="BC288" i="1"/>
  <c r="AH294" i="1"/>
  <c r="AH300" i="1"/>
  <c r="AU300" i="1" s="1"/>
  <c r="Z387" i="1"/>
  <c r="BA391" i="1"/>
  <c r="AE391" i="1"/>
  <c r="AI391" i="1" s="1"/>
  <c r="AV391" i="1" s="1"/>
  <c r="AY391" i="1" s="1"/>
  <c r="BA421" i="1"/>
  <c r="AE421" i="1"/>
  <c r="W310" i="1"/>
  <c r="O311" i="1"/>
  <c r="AE312" i="1"/>
  <c r="AM313" i="1"/>
  <c r="BG314" i="1"/>
  <c r="BG315" i="1"/>
  <c r="BA316" i="1"/>
  <c r="O319" i="1"/>
  <c r="AM321" i="1"/>
  <c r="BB321" i="1" s="1"/>
  <c r="BG322" i="1"/>
  <c r="O324" i="1"/>
  <c r="BG333" i="1"/>
  <c r="O334" i="1"/>
  <c r="BG339" i="1"/>
  <c r="O344" i="1"/>
  <c r="BB344" i="1"/>
  <c r="O345" i="1"/>
  <c r="BB345" i="1"/>
  <c r="BA347" i="1"/>
  <c r="BB353" i="1"/>
  <c r="O359" i="1"/>
  <c r="O363" i="1"/>
  <c r="W364" i="1"/>
  <c r="BG370" i="1"/>
  <c r="O375" i="1"/>
  <c r="BG382" i="1"/>
  <c r="AS383" i="1"/>
  <c r="AM385" i="1"/>
  <c r="AM387" i="1"/>
  <c r="BB387" i="1" s="1"/>
  <c r="U388" i="1"/>
  <c r="Y388" i="1" s="1"/>
  <c r="AE393" i="1"/>
  <c r="AI393" i="1" s="1"/>
  <c r="W394" i="1"/>
  <c r="Z394" i="1" s="1"/>
  <c r="AS394" i="1"/>
  <c r="AE397" i="1"/>
  <c r="W399" i="1"/>
  <c r="AS399" i="1"/>
  <c r="AS403" i="1"/>
  <c r="O406" i="1"/>
  <c r="AE407" i="1"/>
  <c r="AI407" i="1" s="1"/>
  <c r="AP415" i="1"/>
  <c r="AS417" i="1"/>
  <c r="W422" i="1"/>
  <c r="AM422" i="1"/>
  <c r="O423" i="1"/>
  <c r="U424" i="1"/>
  <c r="Y424" i="1" s="1"/>
  <c r="W430" i="1"/>
  <c r="AN430" i="1" s="1"/>
  <c r="AS301" i="1"/>
  <c r="W302" i="1"/>
  <c r="Z302" i="1" s="1"/>
  <c r="AE307" i="1"/>
  <c r="U308" i="1"/>
  <c r="Y308" i="1" s="1"/>
  <c r="BG313" i="1"/>
  <c r="BA332" i="1"/>
  <c r="BB332" i="1" s="1"/>
  <c r="O362" i="1"/>
  <c r="U363" i="1"/>
  <c r="Y363" i="1" s="1"/>
  <c r="AP363" i="1"/>
  <c r="BG368" i="1"/>
  <c r="AP369" i="1"/>
  <c r="AS369" i="1" s="1"/>
  <c r="O373" i="1"/>
  <c r="AM374" i="1"/>
  <c r="BA376" i="1"/>
  <c r="BG380" i="1"/>
  <c r="AP381" i="1"/>
  <c r="AM391" i="1"/>
  <c r="AN391" i="1" s="1"/>
  <c r="BB392" i="1"/>
  <c r="AM395" i="1"/>
  <c r="AN395" i="1" s="1"/>
  <c r="AS396" i="1"/>
  <c r="AN397" i="1"/>
  <c r="AS398" i="1"/>
  <c r="AS401" i="1"/>
  <c r="AP420" i="1"/>
  <c r="U428" i="1"/>
  <c r="Y428" i="1" s="1"/>
  <c r="AS428" i="1"/>
  <c r="BG434" i="1"/>
  <c r="AS306" i="1"/>
  <c r="AS308" i="1"/>
  <c r="BG312" i="1"/>
  <c r="O316" i="1"/>
  <c r="BB317" i="1"/>
  <c r="BB318" i="1"/>
  <c r="O323" i="1"/>
  <c r="BB323" i="1"/>
  <c r="AP325" i="1"/>
  <c r="AS325" i="1" s="1"/>
  <c r="BG326" i="1"/>
  <c r="BG331" i="1"/>
  <c r="BG338" i="1"/>
  <c r="AP344" i="1"/>
  <c r="BB349" i="1"/>
  <c r="BG351" i="1"/>
  <c r="BG360" i="1"/>
  <c r="BG369" i="1"/>
  <c r="BG374" i="1"/>
  <c r="BG381" i="1"/>
  <c r="BB383" i="1"/>
  <c r="AE386" i="1"/>
  <c r="AE388" i="1"/>
  <c r="AI388" i="1" s="1"/>
  <c r="AV388" i="1" s="1"/>
  <c r="AY388" i="1" s="1"/>
  <c r="BC389" i="1"/>
  <c r="AE392" i="1"/>
  <c r="AM393" i="1"/>
  <c r="BB393" i="1" s="1"/>
  <c r="U394" i="1"/>
  <c r="Y394" i="1" s="1"/>
  <c r="BA398" i="1"/>
  <c r="BB398" i="1" s="1"/>
  <c r="BC402" i="1"/>
  <c r="BD402" i="1" s="1"/>
  <c r="O404" i="1"/>
  <c r="U406" i="1"/>
  <c r="Y406" i="1" s="1"/>
  <c r="AP406" i="1"/>
  <c r="AM407" i="1"/>
  <c r="BG408" i="1"/>
  <c r="W411" i="1"/>
  <c r="AM416" i="1"/>
  <c r="AN416" i="1" s="1"/>
  <c r="W423" i="1"/>
  <c r="AP433" i="1"/>
  <c r="AM434" i="1"/>
  <c r="AO434" i="1" s="1"/>
  <c r="AE304" i="1"/>
  <c r="AE309" i="1"/>
  <c r="BG325" i="1"/>
  <c r="BG329" i="1"/>
  <c r="BG330" i="1"/>
  <c r="BG344" i="1"/>
  <c r="BG345" i="1"/>
  <c r="O347" i="1"/>
  <c r="O349" i="1"/>
  <c r="O353" i="1"/>
  <c r="AP358" i="1"/>
  <c r="BG359" i="1"/>
  <c r="BG363" i="1"/>
  <c r="AS363" i="1"/>
  <c r="O366" i="1"/>
  <c r="BB366" i="1"/>
  <c r="BB371" i="1"/>
  <c r="BG375" i="1"/>
  <c r="BB377" i="1"/>
  <c r="BB378" i="1"/>
  <c r="U389" i="1"/>
  <c r="Y389" i="1" s="1"/>
  <c r="AS391" i="1"/>
  <c r="BB394" i="1"/>
  <c r="U396" i="1"/>
  <c r="Y396" i="1" s="1"/>
  <c r="AM397" i="1"/>
  <c r="BB397" i="1" s="1"/>
  <c r="BB414" i="1"/>
  <c r="AS420" i="1"/>
  <c r="U425" i="1"/>
  <c r="Y425" i="1" s="1"/>
  <c r="O426" i="1"/>
  <c r="AS303" i="1"/>
  <c r="AS305" i="1"/>
  <c r="W309" i="1"/>
  <c r="Z309" i="1" s="1"/>
  <c r="BG311" i="1"/>
  <c r="BB314" i="1"/>
  <c r="O315" i="1"/>
  <c r="AP317" i="1"/>
  <c r="AS317" i="1" s="1"/>
  <c r="AM318" i="1"/>
  <c r="BG319" i="1"/>
  <c r="O320" i="1"/>
  <c r="BB322" i="1"/>
  <c r="BG324" i="1"/>
  <c r="W327" i="1"/>
  <c r="BA329" i="1"/>
  <c r="O336" i="1"/>
  <c r="O340" i="1"/>
  <c r="BB340" i="1"/>
  <c r="U341" i="1"/>
  <c r="Y341" i="1" s="1"/>
  <c r="AM341" i="1"/>
  <c r="BB341" i="1" s="1"/>
  <c r="BG343" i="1"/>
  <c r="O348" i="1"/>
  <c r="BB348" i="1"/>
  <c r="U349" i="1"/>
  <c r="Y349" i="1" s="1"/>
  <c r="AM349" i="1"/>
  <c r="BG350" i="1"/>
  <c r="BA351" i="1"/>
  <c r="BB351" i="1" s="1"/>
  <c r="BG355" i="1"/>
  <c r="BG358" i="1"/>
  <c r="BG362" i="1"/>
  <c r="U366" i="1"/>
  <c r="Y366" i="1" s="1"/>
  <c r="BG373" i="1"/>
  <c r="U377" i="1"/>
  <c r="Y377" i="1" s="1"/>
  <c r="U378" i="1"/>
  <c r="Y378" i="1" s="1"/>
  <c r="U387" i="1"/>
  <c r="Y387" i="1" s="1"/>
  <c r="AM388" i="1"/>
  <c r="AN388" i="1" s="1"/>
  <c r="AM392" i="1"/>
  <c r="AN392" i="1" s="1"/>
  <c r="AE394" i="1"/>
  <c r="AI394" i="1" s="1"/>
  <c r="AE396" i="1"/>
  <c r="AI403" i="1"/>
  <c r="AX403" i="1" s="1"/>
  <c r="U404" i="1"/>
  <c r="Y404" i="1" s="1"/>
  <c r="AM404" i="1"/>
  <c r="U405" i="1"/>
  <c r="Y405" i="1" s="1"/>
  <c r="BG406" i="1"/>
  <c r="BG410" i="1"/>
  <c r="BL410" i="1" s="1"/>
  <c r="AP411" i="1"/>
  <c r="BG415" i="1"/>
  <c r="U419" i="1"/>
  <c r="Y419" i="1" s="1"/>
  <c r="AM424" i="1"/>
  <c r="AP425" i="1"/>
  <c r="AS425" i="1" s="1"/>
  <c r="BG433" i="1"/>
  <c r="AE306" i="1"/>
  <c r="O313" i="1"/>
  <c r="AS316" i="1"/>
  <c r="BG317" i="1"/>
  <c r="BG318" i="1"/>
  <c r="O321" i="1"/>
  <c r="BA325" i="1"/>
  <c r="BB325" i="1" s="1"/>
  <c r="O327" i="1"/>
  <c r="BA330" i="1"/>
  <c r="BB330" i="1" s="1"/>
  <c r="O335" i="1"/>
  <c r="BG337" i="1"/>
  <c r="U340" i="1"/>
  <c r="Y340" i="1" s="1"/>
  <c r="U348" i="1"/>
  <c r="Y348" i="1" s="1"/>
  <c r="AP353" i="1"/>
  <c r="BA355" i="1"/>
  <c r="U361" i="1"/>
  <c r="Y361" i="1" s="1"/>
  <c r="O364" i="1"/>
  <c r="W365" i="1"/>
  <c r="BG367" i="1"/>
  <c r="W369" i="1"/>
  <c r="O370" i="1"/>
  <c r="BB370" i="1"/>
  <c r="BG372" i="1"/>
  <c r="AP377" i="1"/>
  <c r="AS377" i="1" s="1"/>
  <c r="BG379" i="1"/>
  <c r="O382" i="1"/>
  <c r="U391" i="1"/>
  <c r="Y391" i="1" s="1"/>
  <c r="U395" i="1"/>
  <c r="Y395" i="1" s="1"/>
  <c r="W396" i="1"/>
  <c r="Z397" i="1"/>
  <c r="AO397" i="1" s="1"/>
  <c r="O399" i="1"/>
  <c r="AS400" i="1"/>
  <c r="AI402" i="1"/>
  <c r="U403" i="1"/>
  <c r="Y403" i="1" s="1"/>
  <c r="W404" i="1"/>
  <c r="BC406" i="1"/>
  <c r="AS407" i="1"/>
  <c r="AP409" i="1"/>
  <c r="U414" i="1"/>
  <c r="Y414" i="1" s="1"/>
  <c r="BA416" i="1"/>
  <c r="BB416" i="1" s="1"/>
  <c r="W425" i="1"/>
  <c r="Z425" i="1" s="1"/>
  <c r="AO425" i="1" s="1"/>
  <c r="BB428" i="1"/>
  <c r="BA432" i="1"/>
  <c r="BB432" i="1" s="1"/>
  <c r="AS434" i="1"/>
  <c r="O338" i="1"/>
  <c r="O346" i="1"/>
  <c r="O351" i="1"/>
  <c r="O356" i="1"/>
  <c r="O360" i="1"/>
  <c r="O369" i="1"/>
  <c r="O374" i="1"/>
  <c r="BB374" i="1"/>
  <c r="O381" i="1"/>
  <c r="AS404" i="1"/>
  <c r="O413" i="1"/>
  <c r="AN414" i="1"/>
  <c r="BB424" i="1"/>
  <c r="W431" i="1"/>
  <c r="O432" i="1"/>
  <c r="AY4" i="1"/>
  <c r="AV16" i="1"/>
  <c r="AX16" i="1"/>
  <c r="AX27" i="1"/>
  <c r="AV27" i="1"/>
  <c r="AN30" i="1"/>
  <c r="Z30" i="1"/>
  <c r="AO30" i="1" s="1"/>
  <c r="AY55" i="1"/>
  <c r="AN19" i="1"/>
  <c r="Z19" i="1"/>
  <c r="AO19" i="1" s="1"/>
  <c r="AX17" i="1"/>
  <c r="AV17" i="1"/>
  <c r="BE17" i="1"/>
  <c r="BJ17" i="1" s="1"/>
  <c r="AN20" i="1"/>
  <c r="Z20" i="1"/>
  <c r="AO20" i="1" s="1"/>
  <c r="BC29" i="1"/>
  <c r="AH29" i="1"/>
  <c r="AU29" i="1" s="1"/>
  <c r="AI29" i="1"/>
  <c r="AN33" i="1"/>
  <c r="Z33" i="1"/>
  <c r="AO33" i="1" s="1"/>
  <c r="AN35" i="1"/>
  <c r="Z35" i="1"/>
  <c r="AO35" i="1" s="1"/>
  <c r="Z10" i="1"/>
  <c r="AO10" i="1" s="1"/>
  <c r="AN10" i="1"/>
  <c r="Z11" i="1"/>
  <c r="AO11" i="1" s="1"/>
  <c r="AN11" i="1"/>
  <c r="AX12" i="1"/>
  <c r="AV12" i="1"/>
  <c r="AX18" i="1"/>
  <c r="AV18" i="1"/>
  <c r="AN22" i="1"/>
  <c r="Z22" i="1"/>
  <c r="AO22" i="1" s="1"/>
  <c r="AN27" i="1"/>
  <c r="Z27" i="1"/>
  <c r="AO27" i="1" s="1"/>
  <c r="AX15" i="1"/>
  <c r="AV15" i="1"/>
  <c r="AX20" i="1"/>
  <c r="AV20" i="1"/>
  <c r="Z6" i="1"/>
  <c r="AO6" i="1" s="1"/>
  <c r="AN6" i="1"/>
  <c r="AV13" i="1"/>
  <c r="AX13" i="1"/>
  <c r="BE13" i="1" s="1"/>
  <c r="BJ13" i="1" s="1"/>
  <c r="AY78" i="1"/>
  <c r="BF78" i="1" s="1"/>
  <c r="Z16" i="1"/>
  <c r="AO16" i="1" s="1"/>
  <c r="AN16" i="1"/>
  <c r="AN9" i="1"/>
  <c r="Z9" i="1"/>
  <c r="AO9" i="1" s="1"/>
  <c r="Z17" i="1"/>
  <c r="AO17" i="1" s="1"/>
  <c r="AN17" i="1"/>
  <c r="AX19" i="1"/>
  <c r="BE19" i="1" s="1"/>
  <c r="BJ19" i="1" s="1"/>
  <c r="AV19" i="1"/>
  <c r="AN37" i="1"/>
  <c r="Z37" i="1"/>
  <c r="AO37" i="1" s="1"/>
  <c r="AY58" i="1"/>
  <c r="AN18" i="1"/>
  <c r="Z18" i="1"/>
  <c r="AO18" i="1" s="1"/>
  <c r="AN25" i="1"/>
  <c r="Z25" i="1"/>
  <c r="AO25" i="1" s="1"/>
  <c r="AY62" i="1"/>
  <c r="Z12" i="1"/>
  <c r="AO12" i="1" s="1"/>
  <c r="AN12" i="1"/>
  <c r="AY3" i="1"/>
  <c r="Z7" i="1"/>
  <c r="AO7" i="1" s="1"/>
  <c r="AN7" i="1"/>
  <c r="Z13" i="1"/>
  <c r="AN13" i="1"/>
  <c r="AX10" i="1"/>
  <c r="BE10" i="1" s="1"/>
  <c r="BJ10" i="1" s="1"/>
  <c r="AY6" i="1"/>
  <c r="AY8" i="1"/>
  <c r="AY10" i="1"/>
  <c r="O23" i="1"/>
  <c r="U25" i="1"/>
  <c r="Y25" i="1" s="1"/>
  <c r="AE26" i="1"/>
  <c r="AV28" i="1"/>
  <c r="AM29" i="1"/>
  <c r="O31" i="1"/>
  <c r="BC32" i="1"/>
  <c r="AH32" i="1"/>
  <c r="AU32" i="1" s="1"/>
  <c r="BC34" i="1"/>
  <c r="AH34" i="1"/>
  <c r="AU34" i="1" s="1"/>
  <c r="BC38" i="1"/>
  <c r="AH38" i="1"/>
  <c r="AU38" i="1" s="1"/>
  <c r="AV38" i="1"/>
  <c r="BB39" i="1"/>
  <c r="AM43" i="1"/>
  <c r="AN46" i="1"/>
  <c r="Z46" i="1"/>
  <c r="AO46" i="1" s="1"/>
  <c r="O49" i="1"/>
  <c r="AM51" i="1"/>
  <c r="AN51" i="1" s="1"/>
  <c r="AN54" i="1"/>
  <c r="Z54" i="1"/>
  <c r="AO54" i="1" s="1"/>
  <c r="BB55" i="1"/>
  <c r="BB57" i="1"/>
  <c r="AN58" i="1"/>
  <c r="BD62" i="1"/>
  <c r="BB65" i="1"/>
  <c r="AN66" i="1"/>
  <c r="BB73" i="1"/>
  <c r="AN78" i="1"/>
  <c r="Z78" i="1"/>
  <c r="AO78" i="1" s="1"/>
  <c r="BB79" i="1"/>
  <c r="AX86" i="1"/>
  <c r="BE86" i="1" s="1"/>
  <c r="BJ86" i="1" s="1"/>
  <c r="AS88" i="1"/>
  <c r="AU91" i="1"/>
  <c r="BG96" i="1"/>
  <c r="U96" i="1"/>
  <c r="Y96" i="1" s="1"/>
  <c r="AX3" i="1"/>
  <c r="AX4" i="1"/>
  <c r="BE4" i="1" s="1"/>
  <c r="BJ4" i="1" s="1"/>
  <c r="AX5" i="1"/>
  <c r="BE5" i="1" s="1"/>
  <c r="BJ5" i="1" s="1"/>
  <c r="AX6" i="1"/>
  <c r="BE6" i="1" s="1"/>
  <c r="BJ6" i="1" s="1"/>
  <c r="AX8" i="1"/>
  <c r="O22" i="1"/>
  <c r="AP22" i="1"/>
  <c r="AS22" i="1" s="1"/>
  <c r="U24" i="1"/>
  <c r="Y24" i="1" s="1"/>
  <c r="BC25" i="1"/>
  <c r="BD25" i="1" s="1"/>
  <c r="AH25" i="1"/>
  <c r="AU25" i="1" s="1"/>
  <c r="BG26" i="1"/>
  <c r="W29" i="1"/>
  <c r="BA29" i="1"/>
  <c r="O30" i="1"/>
  <c r="AP30" i="1"/>
  <c r="AS30" i="1" s="1"/>
  <c r="BG32" i="1"/>
  <c r="AV32" i="1"/>
  <c r="O33" i="1"/>
  <c r="BG34" i="1"/>
  <c r="AV34" i="1"/>
  <c r="O35" i="1"/>
  <c r="BG36" i="1"/>
  <c r="O37" i="1"/>
  <c r="AN43" i="1"/>
  <c r="Z43" i="1"/>
  <c r="O46" i="1"/>
  <c r="Z51" i="1"/>
  <c r="O54" i="1"/>
  <c r="BD55" i="1"/>
  <c r="BF55" i="1" s="1"/>
  <c r="BD65" i="1"/>
  <c r="AN85" i="1"/>
  <c r="Z85" i="1"/>
  <c r="AO85" i="1" s="1"/>
  <c r="BC24" i="1"/>
  <c r="BD24" i="1" s="1"/>
  <c r="AH24" i="1"/>
  <c r="AU24" i="1" s="1"/>
  <c r="W28" i="1"/>
  <c r="AN42" i="1"/>
  <c r="Z42" i="1"/>
  <c r="AO42" i="1" s="1"/>
  <c r="AN48" i="1"/>
  <c r="Z48" i="1"/>
  <c r="AO48" i="1" s="1"/>
  <c r="Z56" i="1"/>
  <c r="BB71" i="1"/>
  <c r="AN79" i="1"/>
  <c r="Z79" i="1"/>
  <c r="AO79" i="1" s="1"/>
  <c r="AN81" i="1"/>
  <c r="Z81" i="1"/>
  <c r="AO81" i="1" s="1"/>
  <c r="AN86" i="1"/>
  <c r="Z86" i="1"/>
  <c r="AO86" i="1" s="1"/>
  <c r="AH3" i="1"/>
  <c r="AU3" i="1" s="1"/>
  <c r="AH4" i="1"/>
  <c r="AU4" i="1" s="1"/>
  <c r="AH5" i="1"/>
  <c r="AU5" i="1" s="1"/>
  <c r="AH6" i="1"/>
  <c r="AU6" i="1" s="1"/>
  <c r="AH7" i="1"/>
  <c r="AU7" i="1" s="1"/>
  <c r="AH8" i="1"/>
  <c r="AU8" i="1" s="1"/>
  <c r="AH9" i="1"/>
  <c r="AU9" i="1" s="1"/>
  <c r="AH10" i="1"/>
  <c r="AU10" i="1" s="1"/>
  <c r="AH12" i="1"/>
  <c r="AU12" i="1" s="1"/>
  <c r="BC12" i="1"/>
  <c r="BD12" i="1" s="1"/>
  <c r="AH13" i="1"/>
  <c r="AU13" i="1" s="1"/>
  <c r="BC13" i="1"/>
  <c r="BD13" i="1" s="1"/>
  <c r="AH14" i="1"/>
  <c r="AU14" i="1" s="1"/>
  <c r="AH15" i="1"/>
  <c r="AU15" i="1" s="1"/>
  <c r="BC15" i="1"/>
  <c r="BD15" i="1" s="1"/>
  <c r="AH16" i="1"/>
  <c r="AU16" i="1" s="1"/>
  <c r="BC16" i="1"/>
  <c r="BD16" i="1" s="1"/>
  <c r="AH17" i="1"/>
  <c r="AU17" i="1" s="1"/>
  <c r="BC17" i="1"/>
  <c r="BD17" i="1" s="1"/>
  <c r="AH18" i="1"/>
  <c r="AU18" i="1" s="1"/>
  <c r="BC18" i="1"/>
  <c r="BD18" i="1" s="1"/>
  <c r="AH19" i="1"/>
  <c r="AU19" i="1" s="1"/>
  <c r="BC19" i="1"/>
  <c r="BD19" i="1" s="1"/>
  <c r="AH20" i="1"/>
  <c r="AU20" i="1" s="1"/>
  <c r="BC20" i="1"/>
  <c r="BD20" i="1" s="1"/>
  <c r="AH21" i="1"/>
  <c r="AU21" i="1" s="1"/>
  <c r="AE23" i="1"/>
  <c r="AI24" i="1"/>
  <c r="AV25" i="1"/>
  <c r="AM26" i="1"/>
  <c r="BB26" i="1" s="1"/>
  <c r="O28" i="1"/>
  <c r="AE31" i="1"/>
  <c r="AM32" i="1"/>
  <c r="BB32" i="1" s="1"/>
  <c r="AM34" i="1"/>
  <c r="BB34" i="1" s="1"/>
  <c r="AM36" i="1"/>
  <c r="BB36" i="1" s="1"/>
  <c r="AM38" i="1"/>
  <c r="BB38" i="1" s="1"/>
  <c r="AM40" i="1"/>
  <c r="AN41" i="1"/>
  <c r="Z41" i="1"/>
  <c r="AO41" i="1" s="1"/>
  <c r="O42" i="1"/>
  <c r="AN45" i="1"/>
  <c r="Z45" i="1"/>
  <c r="AO45" i="1" s="1"/>
  <c r="BB46" i="1"/>
  <c r="O48" i="1"/>
  <c r="AM50" i="1"/>
  <c r="Z53" i="1"/>
  <c r="BB54" i="1"/>
  <c r="O56" i="1"/>
  <c r="BB58" i="1"/>
  <c r="AN59" i="1"/>
  <c r="BD63" i="1"/>
  <c r="BB66" i="1"/>
  <c r="AN67" i="1"/>
  <c r="BB74" i="1"/>
  <c r="AN75" i="1"/>
  <c r="AN82" i="1"/>
  <c r="Z82" i="1"/>
  <c r="AO82" i="1" s="1"/>
  <c r="AX88" i="1"/>
  <c r="AV88" i="1"/>
  <c r="AI21" i="1"/>
  <c r="BC22" i="1"/>
  <c r="BD22" i="1" s="1"/>
  <c r="AH22" i="1"/>
  <c r="AU22" i="1" s="1"/>
  <c r="Z26" i="1"/>
  <c r="U29" i="1"/>
  <c r="Y29" i="1" s="1"/>
  <c r="BC30" i="1"/>
  <c r="BD30" i="1" s="1"/>
  <c r="AH30" i="1"/>
  <c r="AU30" i="1" s="1"/>
  <c r="Z32" i="1"/>
  <c r="AO32" i="1" s="1"/>
  <c r="BC33" i="1"/>
  <c r="BD33" i="1" s="1"/>
  <c r="AH33" i="1"/>
  <c r="AU33" i="1" s="1"/>
  <c r="Z34" i="1"/>
  <c r="BC35" i="1"/>
  <c r="BD35" i="1" s="1"/>
  <c r="AH35" i="1"/>
  <c r="AU35" i="1" s="1"/>
  <c r="AN36" i="1"/>
  <c r="Z36" i="1"/>
  <c r="BC37" i="1"/>
  <c r="BD37" i="1" s="1"/>
  <c r="AH37" i="1"/>
  <c r="AU37" i="1" s="1"/>
  <c r="Z38" i="1"/>
  <c r="Z40" i="1"/>
  <c r="BB43" i="1"/>
  <c r="Z50" i="1"/>
  <c r="BD58" i="1"/>
  <c r="BF58" i="1" s="1"/>
  <c r="AU88" i="1"/>
  <c r="AE97" i="1"/>
  <c r="BA97" i="1"/>
  <c r="BB97" i="1" s="1"/>
  <c r="W21" i="1"/>
  <c r="BG22" i="1"/>
  <c r="AI22" i="1"/>
  <c r="O26" i="1"/>
  <c r="U28" i="1"/>
  <c r="Y28" i="1" s="1"/>
  <c r="BG30" i="1"/>
  <c r="AI30" i="1"/>
  <c r="O32" i="1"/>
  <c r="BG33" i="1"/>
  <c r="AI33" i="1"/>
  <c r="O34" i="1"/>
  <c r="BE34" i="1"/>
  <c r="BJ34" i="1" s="1"/>
  <c r="BG35" i="1"/>
  <c r="AI35" i="1"/>
  <c r="O36" i="1"/>
  <c r="BG37" i="1"/>
  <c r="AI37" i="1"/>
  <c r="O38" i="1"/>
  <c r="AN39" i="1"/>
  <c r="Z39" i="1"/>
  <c r="AO39" i="1" s="1"/>
  <c r="O40" i="1"/>
  <c r="BB42" i="1"/>
  <c r="AM44" i="1"/>
  <c r="BD44" i="1" s="1"/>
  <c r="Z47" i="1"/>
  <c r="BB48" i="1"/>
  <c r="O50" i="1"/>
  <c r="AM52" i="1"/>
  <c r="BB52" i="1" s="1"/>
  <c r="AN55" i="1"/>
  <c r="Z55" i="1"/>
  <c r="AO55" i="1" s="1"/>
  <c r="BB56" i="1"/>
  <c r="AN57" i="1"/>
  <c r="BD61" i="1"/>
  <c r="BB64" i="1"/>
  <c r="AN65" i="1"/>
  <c r="BB72" i="1"/>
  <c r="AN73" i="1"/>
  <c r="BD77" i="1"/>
  <c r="AU80" i="1"/>
  <c r="Z83" i="1"/>
  <c r="AO83" i="1" s="1"/>
  <c r="AX84" i="1"/>
  <c r="AV84" i="1"/>
  <c r="AS86" i="1"/>
  <c r="AV86" i="1" s="1"/>
  <c r="AN88" i="1"/>
  <c r="Z88" i="1"/>
  <c r="AO88" i="1" s="1"/>
  <c r="AN99" i="1"/>
  <c r="Z99" i="1"/>
  <c r="AO99" i="1" s="1"/>
  <c r="AV14" i="1"/>
  <c r="O25" i="1"/>
  <c r="BC28" i="1"/>
  <c r="BD28" i="1" s="1"/>
  <c r="AH28" i="1"/>
  <c r="AU28" i="1" s="1"/>
  <c r="O39" i="1"/>
  <c r="Z44" i="1"/>
  <c r="AO44" i="1" s="1"/>
  <c r="O47" i="1"/>
  <c r="AN52" i="1"/>
  <c r="Z52" i="1"/>
  <c r="AO52" i="1" s="1"/>
  <c r="O55" i="1"/>
  <c r="BB59" i="1"/>
  <c r="BB78" i="1"/>
  <c r="AU84" i="1"/>
  <c r="AN23" i="1"/>
  <c r="Z23" i="1"/>
  <c r="AO23" i="1" s="1"/>
  <c r="BC27" i="1"/>
  <c r="BD27" i="1" s="1"/>
  <c r="AH27" i="1"/>
  <c r="AU27" i="1" s="1"/>
  <c r="W31" i="1"/>
  <c r="BB40" i="1"/>
  <c r="AN49" i="1"/>
  <c r="Z49" i="1"/>
  <c r="AO49" i="1" s="1"/>
  <c r="BF80" i="1"/>
  <c r="BK80" i="1" s="1"/>
  <c r="BL80" i="1" s="1"/>
  <c r="AN84" i="1"/>
  <c r="Z84" i="1"/>
  <c r="AO84" i="1" s="1"/>
  <c r="Z57" i="1"/>
  <c r="AO57" i="1" s="1"/>
  <c r="Z58" i="1"/>
  <c r="AO58" i="1" s="1"/>
  <c r="Z59" i="1"/>
  <c r="AO59" i="1" s="1"/>
  <c r="Z60" i="1"/>
  <c r="Z61" i="1"/>
  <c r="AO61" i="1" s="1"/>
  <c r="Z62" i="1"/>
  <c r="AO62" i="1" s="1"/>
  <c r="Z63" i="1"/>
  <c r="AO63" i="1" s="1"/>
  <c r="Z64" i="1"/>
  <c r="AO64" i="1" s="1"/>
  <c r="Z65" i="1"/>
  <c r="AO65" i="1" s="1"/>
  <c r="Z66" i="1"/>
  <c r="AO66" i="1" s="1"/>
  <c r="Z67" i="1"/>
  <c r="AO67" i="1" s="1"/>
  <c r="Z68" i="1"/>
  <c r="AO68" i="1" s="1"/>
  <c r="Z69" i="1"/>
  <c r="AO69" i="1" s="1"/>
  <c r="Z70" i="1"/>
  <c r="AO70" i="1" s="1"/>
  <c r="Z71" i="1"/>
  <c r="AO71" i="1" s="1"/>
  <c r="Z72" i="1"/>
  <c r="AO72" i="1" s="1"/>
  <c r="Z73" i="1"/>
  <c r="AO73" i="1" s="1"/>
  <c r="Z74" i="1"/>
  <c r="AO74" i="1" s="1"/>
  <c r="Z75" i="1"/>
  <c r="AO75" i="1" s="1"/>
  <c r="Z76" i="1"/>
  <c r="AO76" i="1" s="1"/>
  <c r="Z77" i="1"/>
  <c r="AO77" i="1" s="1"/>
  <c r="AX77" i="1"/>
  <c r="BE77" i="1" s="1"/>
  <c r="BJ77" i="1" s="1"/>
  <c r="AX78" i="1"/>
  <c r="BE78" i="1" s="1"/>
  <c r="BJ78" i="1" s="1"/>
  <c r="BA80" i="1"/>
  <c r="BB80" i="1" s="1"/>
  <c r="AI81" i="1"/>
  <c r="O82" i="1"/>
  <c r="BG83" i="1"/>
  <c r="AI83" i="1"/>
  <c r="O84" i="1"/>
  <c r="BG85" i="1"/>
  <c r="AI85" i="1"/>
  <c r="O86" i="1"/>
  <c r="BG87" i="1"/>
  <c r="AI87" i="1"/>
  <c r="O88" i="1"/>
  <c r="U90" i="1"/>
  <c r="Y90" i="1" s="1"/>
  <c r="O91" i="1"/>
  <c r="W91" i="1"/>
  <c r="AX92" i="1"/>
  <c r="AS93" i="1"/>
  <c r="AV93" i="1" s="1"/>
  <c r="BC95" i="1"/>
  <c r="BD95" i="1" s="1"/>
  <c r="BA98" i="1"/>
  <c r="BB98" i="1" s="1"/>
  <c r="AX100" i="1"/>
  <c r="U101" i="1"/>
  <c r="Y101" i="1" s="1"/>
  <c r="AS101" i="1"/>
  <c r="AV101" i="1" s="1"/>
  <c r="W102" i="1"/>
  <c r="BC103" i="1"/>
  <c r="BD103" i="1" s="1"/>
  <c r="BC80" i="1"/>
  <c r="BD80" i="1" s="1"/>
  <c r="BB81" i="1"/>
  <c r="BA85" i="1"/>
  <c r="BB85" i="1" s="1"/>
  <c r="BA87" i="1"/>
  <c r="BB87" i="1" s="1"/>
  <c r="AS90" i="1"/>
  <c r="AU90" i="1" s="1"/>
  <c r="BA93" i="1"/>
  <c r="BB93" i="1" s="1"/>
  <c r="BG94" i="1"/>
  <c r="W94" i="1"/>
  <c r="AX95" i="1"/>
  <c r="AV95" i="1"/>
  <c r="AS96" i="1"/>
  <c r="AN97" i="1"/>
  <c r="Z97" i="1"/>
  <c r="AO97" i="1" s="1"/>
  <c r="BA101" i="1"/>
  <c r="BB101" i="1" s="1"/>
  <c r="AX103" i="1"/>
  <c r="AV103" i="1"/>
  <c r="BE103" i="1"/>
  <c r="BJ103" i="1" s="1"/>
  <c r="AI105" i="1"/>
  <c r="BC105" i="1"/>
  <c r="BD105" i="1" s="1"/>
  <c r="AH105" i="1"/>
  <c r="AU105" i="1" s="1"/>
  <c r="AE106" i="1"/>
  <c r="BA106" i="1"/>
  <c r="Z107" i="1"/>
  <c r="AO107" i="1" s="1"/>
  <c r="AN107" i="1"/>
  <c r="AS108" i="1"/>
  <c r="AU108" i="1" s="1"/>
  <c r="AN113" i="1"/>
  <c r="Z113" i="1"/>
  <c r="AO113" i="1" s="1"/>
  <c r="O90" i="1"/>
  <c r="W90" i="1"/>
  <c r="AX91" i="1"/>
  <c r="AV91" i="1"/>
  <c r="BC91" i="1"/>
  <c r="BD91" i="1" s="1"/>
  <c r="BC93" i="1"/>
  <c r="BD93" i="1" s="1"/>
  <c r="AH95" i="1"/>
  <c r="AU95" i="1" s="1"/>
  <c r="BB96" i="1"/>
  <c r="AX98" i="1"/>
  <c r="AV98" i="1"/>
  <c r="W100" i="1"/>
  <c r="BC101" i="1"/>
  <c r="BD101" i="1" s="1"/>
  <c r="AH103" i="1"/>
  <c r="AU103" i="1" s="1"/>
  <c r="AY112" i="1"/>
  <c r="AX93" i="1"/>
  <c r="AU98" i="1"/>
  <c r="BB99" i="1"/>
  <c r="AX101" i="1"/>
  <c r="AN103" i="1"/>
  <c r="Z103" i="1"/>
  <c r="AO103" i="1" s="1"/>
  <c r="AN111" i="1"/>
  <c r="Z111" i="1"/>
  <c r="AO111" i="1" s="1"/>
  <c r="Z112" i="1"/>
  <c r="AH39" i="1"/>
  <c r="AU39" i="1" s="1"/>
  <c r="AH40" i="1"/>
  <c r="AU40" i="1" s="1"/>
  <c r="AH42" i="1"/>
  <c r="AU42" i="1" s="1"/>
  <c r="AH43" i="1"/>
  <c r="AU43" i="1" s="1"/>
  <c r="AH44" i="1"/>
  <c r="AU44" i="1" s="1"/>
  <c r="AH45" i="1"/>
  <c r="AU45" i="1" s="1"/>
  <c r="AH46" i="1"/>
  <c r="AU46" i="1" s="1"/>
  <c r="AH47" i="1"/>
  <c r="AU47" i="1" s="1"/>
  <c r="AH48" i="1"/>
  <c r="AU48" i="1" s="1"/>
  <c r="AH49" i="1"/>
  <c r="AU49" i="1" s="1"/>
  <c r="AH50" i="1"/>
  <c r="AU50" i="1" s="1"/>
  <c r="AH51" i="1"/>
  <c r="AU51" i="1" s="1"/>
  <c r="AH52" i="1"/>
  <c r="AH53" i="1"/>
  <c r="AU53" i="1" s="1"/>
  <c r="AH54" i="1"/>
  <c r="AU54" i="1" s="1"/>
  <c r="AH55" i="1"/>
  <c r="AU55" i="1" s="1"/>
  <c r="AH56" i="1"/>
  <c r="AU56" i="1" s="1"/>
  <c r="AH57" i="1"/>
  <c r="AU57" i="1" s="1"/>
  <c r="AH58" i="1"/>
  <c r="AU58" i="1" s="1"/>
  <c r="AH59" i="1"/>
  <c r="AU59" i="1" s="1"/>
  <c r="AH60" i="1"/>
  <c r="AU60" i="1" s="1"/>
  <c r="AH61" i="1"/>
  <c r="AU61" i="1" s="1"/>
  <c r="AH62" i="1"/>
  <c r="AU62" i="1" s="1"/>
  <c r="AH63" i="1"/>
  <c r="AU63" i="1" s="1"/>
  <c r="AH64" i="1"/>
  <c r="AU64" i="1" s="1"/>
  <c r="AH65" i="1"/>
  <c r="AU65" i="1" s="1"/>
  <c r="AH66" i="1"/>
  <c r="AU66" i="1" s="1"/>
  <c r="AH67" i="1"/>
  <c r="AU67" i="1" s="1"/>
  <c r="AH68" i="1"/>
  <c r="AU68" i="1" s="1"/>
  <c r="AH69" i="1"/>
  <c r="AU69" i="1" s="1"/>
  <c r="AH70" i="1"/>
  <c r="AU70" i="1" s="1"/>
  <c r="AH71" i="1"/>
  <c r="AU71" i="1" s="1"/>
  <c r="AH72" i="1"/>
  <c r="AU72" i="1" s="1"/>
  <c r="AH73" i="1"/>
  <c r="AU73" i="1" s="1"/>
  <c r="AH74" i="1"/>
  <c r="AU74" i="1" s="1"/>
  <c r="AH76" i="1"/>
  <c r="AU76" i="1" s="1"/>
  <c r="AH77" i="1"/>
  <c r="AU77" i="1" s="1"/>
  <c r="AH78" i="1"/>
  <c r="AU78" i="1" s="1"/>
  <c r="AH79" i="1"/>
  <c r="AU79" i="1" s="1"/>
  <c r="BG82" i="1"/>
  <c r="O83" i="1"/>
  <c r="BG84" i="1"/>
  <c r="O85" i="1"/>
  <c r="BG86" i="1"/>
  <c r="O87" i="1"/>
  <c r="BG88" i="1"/>
  <c r="O89" i="1"/>
  <c r="AN89" i="1"/>
  <c r="Z89" i="1"/>
  <c r="AO89" i="1" s="1"/>
  <c r="AX90" i="1"/>
  <c r="BC90" i="1"/>
  <c r="BD90" i="1" s="1"/>
  <c r="U92" i="1"/>
  <c r="Y92" i="1" s="1"/>
  <c r="AH93" i="1"/>
  <c r="BA94" i="1"/>
  <c r="BB94" i="1" s="1"/>
  <c r="BG95" i="1"/>
  <c r="W95" i="1"/>
  <c r="U97" i="1"/>
  <c r="Y97" i="1" s="1"/>
  <c r="AS97" i="1"/>
  <c r="W98" i="1"/>
  <c r="BC99" i="1"/>
  <c r="BD99" i="1" s="1"/>
  <c r="AH101" i="1"/>
  <c r="BA102" i="1"/>
  <c r="BB102" i="1" s="1"/>
  <c r="W105" i="1"/>
  <c r="W106" i="1"/>
  <c r="AY110" i="1"/>
  <c r="BB82" i="1"/>
  <c r="BB84" i="1"/>
  <c r="BB86" i="1"/>
  <c r="BB88" i="1"/>
  <c r="AX99" i="1"/>
  <c r="BE99" i="1" s="1"/>
  <c r="BJ99" i="1" s="1"/>
  <c r="U100" i="1"/>
  <c r="Y100" i="1" s="1"/>
  <c r="AS100" i="1"/>
  <c r="AV100" i="1" s="1"/>
  <c r="AN101" i="1"/>
  <c r="Z101" i="1"/>
  <c r="AO101" i="1" s="1"/>
  <c r="AN104" i="1"/>
  <c r="Z104" i="1"/>
  <c r="AO104" i="1" s="1"/>
  <c r="U105" i="1"/>
  <c r="Y105" i="1" s="1"/>
  <c r="BG105" i="1"/>
  <c r="U106" i="1"/>
  <c r="Y106" i="1" s="1"/>
  <c r="BG106" i="1"/>
  <c r="AN109" i="1"/>
  <c r="Z109" i="1"/>
  <c r="AO109" i="1" s="1"/>
  <c r="Z110" i="1"/>
  <c r="BG81" i="1"/>
  <c r="AX89" i="1"/>
  <c r="AV89" i="1"/>
  <c r="BC89" i="1"/>
  <c r="BD89" i="1" s="1"/>
  <c r="O92" i="1"/>
  <c r="AN92" i="1"/>
  <c r="Z92" i="1"/>
  <c r="AO92" i="1" s="1"/>
  <c r="BG93" i="1"/>
  <c r="W93" i="1"/>
  <c r="AX94" i="1"/>
  <c r="AV94" i="1"/>
  <c r="W96" i="1"/>
  <c r="AH99" i="1"/>
  <c r="AX102" i="1"/>
  <c r="U104" i="1"/>
  <c r="Y104" i="1" s="1"/>
  <c r="BG104" i="1"/>
  <c r="AM106" i="1"/>
  <c r="AP107" i="1"/>
  <c r="AS107" i="1" s="1"/>
  <c r="AV107" i="1" s="1"/>
  <c r="BA107" i="1"/>
  <c r="BB107" i="1" s="1"/>
  <c r="AI108" i="1"/>
  <c r="O110" i="1"/>
  <c r="O112" i="1"/>
  <c r="O114" i="1"/>
  <c r="BG118" i="1"/>
  <c r="BA118" i="1"/>
  <c r="BB118" i="1" s="1"/>
  <c r="W119" i="1"/>
  <c r="U120" i="1"/>
  <c r="Y120" i="1" s="1"/>
  <c r="AN125" i="1"/>
  <c r="Z125" i="1"/>
  <c r="AO125" i="1" s="1"/>
  <c r="AU133" i="1"/>
  <c r="BC107" i="1"/>
  <c r="BD107" i="1" s="1"/>
  <c r="BA119" i="1"/>
  <c r="BB119" i="1" s="1"/>
  <c r="AN120" i="1"/>
  <c r="Z120" i="1"/>
  <c r="AO120" i="1" s="1"/>
  <c r="AN122" i="1"/>
  <c r="Z122" i="1"/>
  <c r="AO122" i="1" s="1"/>
  <c r="BB124" i="1"/>
  <c r="AN127" i="1"/>
  <c r="Z127" i="1"/>
  <c r="AO127" i="1" s="1"/>
  <c r="Z147" i="1"/>
  <c r="W108" i="1"/>
  <c r="BA109" i="1"/>
  <c r="BB109" i="1" s="1"/>
  <c r="U110" i="1"/>
  <c r="Y110" i="1" s="1"/>
  <c r="BC110" i="1"/>
  <c r="AH110" i="1"/>
  <c r="AU110" i="1" s="1"/>
  <c r="BA111" i="1"/>
  <c r="BB111" i="1" s="1"/>
  <c r="U112" i="1"/>
  <c r="Y112" i="1" s="1"/>
  <c r="BC112" i="1"/>
  <c r="BD112" i="1" s="1"/>
  <c r="AH112" i="1"/>
  <c r="BA113" i="1"/>
  <c r="BB113" i="1" s="1"/>
  <c r="U114" i="1"/>
  <c r="Y114" i="1" s="1"/>
  <c r="BC115" i="1"/>
  <c r="BD115" i="1" s="1"/>
  <c r="AH115" i="1"/>
  <c r="AU115" i="1" s="1"/>
  <c r="BG120" i="1"/>
  <c r="BG122" i="1"/>
  <c r="BG127" i="1"/>
  <c r="AN129" i="1"/>
  <c r="Z129" i="1"/>
  <c r="AO129" i="1" s="1"/>
  <c r="BE107" i="1"/>
  <c r="BJ107" i="1" s="1"/>
  <c r="W114" i="1"/>
  <c r="AX115" i="1"/>
  <c r="AV115" i="1"/>
  <c r="BC116" i="1"/>
  <c r="BD116" i="1" s="1"/>
  <c r="AH116" i="1"/>
  <c r="AU116" i="1" s="1"/>
  <c r="AN124" i="1"/>
  <c r="Z124" i="1"/>
  <c r="AO124" i="1" s="1"/>
  <c r="BG129" i="1"/>
  <c r="Z133" i="1"/>
  <c r="AO133" i="1" s="1"/>
  <c r="AN133" i="1"/>
  <c r="AV136" i="1"/>
  <c r="AX136" i="1"/>
  <c r="BE136" i="1" s="1"/>
  <c r="BJ136" i="1" s="1"/>
  <c r="AN138" i="1"/>
  <c r="Z138" i="1"/>
  <c r="AO138" i="1" s="1"/>
  <c r="BB114" i="1"/>
  <c r="AN115" i="1"/>
  <c r="Z115" i="1"/>
  <c r="AO115" i="1" s="1"/>
  <c r="U116" i="1"/>
  <c r="Y116" i="1" s="1"/>
  <c r="AX116" i="1"/>
  <c r="AV116" i="1"/>
  <c r="BC117" i="1"/>
  <c r="BD117" i="1" s="1"/>
  <c r="AH117" i="1"/>
  <c r="AU117" i="1" s="1"/>
  <c r="AX131" i="1"/>
  <c r="Z139" i="1"/>
  <c r="Z145" i="1"/>
  <c r="AN149" i="1"/>
  <c r="Z149" i="1"/>
  <c r="AO149" i="1" s="1"/>
  <c r="BA108" i="1"/>
  <c r="BB108" i="1" s="1"/>
  <c r="AM110" i="1"/>
  <c r="AN110" i="1" s="1"/>
  <c r="AM112" i="1"/>
  <c r="AN112" i="1" s="1"/>
  <c r="BG115" i="1"/>
  <c r="BA115" i="1"/>
  <c r="BB115" i="1" s="1"/>
  <c r="W116" i="1"/>
  <c r="U117" i="1"/>
  <c r="Y117" i="1" s="1"/>
  <c r="AI117" i="1"/>
  <c r="BC118" i="1"/>
  <c r="BD118" i="1" s="1"/>
  <c r="AH118" i="1"/>
  <c r="AU118" i="1" s="1"/>
  <c r="AN121" i="1"/>
  <c r="Z121" i="1"/>
  <c r="AO121" i="1" s="1"/>
  <c r="AN126" i="1"/>
  <c r="Z126" i="1"/>
  <c r="AO126" i="1" s="1"/>
  <c r="AN137" i="1"/>
  <c r="Z137" i="1"/>
  <c r="AO137" i="1" s="1"/>
  <c r="BC108" i="1"/>
  <c r="BD108" i="1" s="1"/>
  <c r="BC109" i="1"/>
  <c r="BD109" i="1" s="1"/>
  <c r="AH109" i="1"/>
  <c r="AU109" i="1" s="1"/>
  <c r="BB110" i="1"/>
  <c r="BC111" i="1"/>
  <c r="BD111" i="1" s="1"/>
  <c r="AH111" i="1"/>
  <c r="AU111" i="1" s="1"/>
  <c r="BB112" i="1"/>
  <c r="BC113" i="1"/>
  <c r="BD113" i="1" s="1"/>
  <c r="AH113" i="1"/>
  <c r="AU113" i="1" s="1"/>
  <c r="BB116" i="1"/>
  <c r="AN117" i="1"/>
  <c r="Z117" i="1"/>
  <c r="AO117" i="1" s="1"/>
  <c r="AX118" i="1"/>
  <c r="BE118" i="1" s="1"/>
  <c r="BJ118" i="1" s="1"/>
  <c r="AV118" i="1"/>
  <c r="BC119" i="1"/>
  <c r="BD119" i="1" s="1"/>
  <c r="AH119" i="1"/>
  <c r="AU119" i="1" s="1"/>
  <c r="AN123" i="1"/>
  <c r="Z123" i="1"/>
  <c r="AO123" i="1" s="1"/>
  <c r="AN128" i="1"/>
  <c r="Z128" i="1"/>
  <c r="AO128" i="1" s="1"/>
  <c r="Z131" i="1"/>
  <c r="AO131" i="1" s="1"/>
  <c r="AN131" i="1"/>
  <c r="AO140" i="1"/>
  <c r="Z144" i="1"/>
  <c r="AI109" i="1"/>
  <c r="AI111" i="1"/>
  <c r="AI113" i="1"/>
  <c r="BA117" i="1"/>
  <c r="BB117" i="1" s="1"/>
  <c r="AN118" i="1"/>
  <c r="Z118" i="1"/>
  <c r="AO118" i="1" s="1"/>
  <c r="AI119" i="1"/>
  <c r="Z141" i="1"/>
  <c r="AE120" i="1"/>
  <c r="AE121" i="1"/>
  <c r="AE122" i="1"/>
  <c r="AE123" i="1"/>
  <c r="AE124" i="1"/>
  <c r="AE125" i="1"/>
  <c r="AE126" i="1"/>
  <c r="AE127" i="1"/>
  <c r="AE128" i="1"/>
  <c r="AE129" i="1"/>
  <c r="W130" i="1"/>
  <c r="BB130" i="1"/>
  <c r="U132" i="1"/>
  <c r="Y132" i="1" s="1"/>
  <c r="AX132" i="1"/>
  <c r="AI133" i="1"/>
  <c r="AH134" i="1"/>
  <c r="AP137" i="1"/>
  <c r="AS137" i="1" s="1"/>
  <c r="BC137" i="1"/>
  <c r="BD137" i="1" s="1"/>
  <c r="BA138" i="1"/>
  <c r="BB138" i="1" s="1"/>
  <c r="AP145" i="1"/>
  <c r="AM145" i="1"/>
  <c r="BB145" i="1" s="1"/>
  <c r="Z152" i="1"/>
  <c r="AP156" i="1"/>
  <c r="AM156" i="1"/>
  <c r="AN156" i="1" s="1"/>
  <c r="AS168" i="1"/>
  <c r="BA189" i="1"/>
  <c r="BB189" i="1" s="1"/>
  <c r="AE189" i="1"/>
  <c r="AN199" i="1"/>
  <c r="Z199" i="1"/>
  <c r="AO199" i="1" s="1"/>
  <c r="AP130" i="1"/>
  <c r="AS130" i="1" s="1"/>
  <c r="AV130" i="1" s="1"/>
  <c r="BA131" i="1"/>
  <c r="BB131" i="1" s="1"/>
  <c r="U133" i="1"/>
  <c r="Y133" i="1" s="1"/>
  <c r="AI134" i="1"/>
  <c r="BG135" i="1"/>
  <c r="AP138" i="1"/>
  <c r="AS138" i="1" s="1"/>
  <c r="AU138" i="1" s="1"/>
  <c r="AP140" i="1"/>
  <c r="AS140" i="1" s="1"/>
  <c r="AM140" i="1"/>
  <c r="AN140" i="1" s="1"/>
  <c r="AP148" i="1"/>
  <c r="AM148" i="1"/>
  <c r="AO148" i="1" s="1"/>
  <c r="AP151" i="1"/>
  <c r="AS151" i="1" s="1"/>
  <c r="AM151" i="1"/>
  <c r="Z155" i="1"/>
  <c r="AP159" i="1"/>
  <c r="AM159" i="1"/>
  <c r="AS161" i="1"/>
  <c r="AS169" i="1"/>
  <c r="Z172" i="1"/>
  <c r="BB176" i="1"/>
  <c r="BA187" i="1"/>
  <c r="BB187" i="1" s="1"/>
  <c r="AE187" i="1"/>
  <c r="AN192" i="1"/>
  <c r="Z192" i="1"/>
  <c r="AO192" i="1" s="1"/>
  <c r="AI223" i="1"/>
  <c r="BC223" i="1"/>
  <c r="BD223" i="1" s="1"/>
  <c r="AH223" i="1"/>
  <c r="AU223" i="1" s="1"/>
  <c r="AI224" i="1"/>
  <c r="BC224" i="1"/>
  <c r="BD224" i="1" s="1"/>
  <c r="AH224" i="1"/>
  <c r="AU224" i="1" s="1"/>
  <c r="AI225" i="1"/>
  <c r="BC225" i="1"/>
  <c r="BD225" i="1" s="1"/>
  <c r="AH225" i="1"/>
  <c r="AU225" i="1" s="1"/>
  <c r="AI226" i="1"/>
  <c r="BC226" i="1"/>
  <c r="BD226" i="1" s="1"/>
  <c r="AH226" i="1"/>
  <c r="AU226" i="1" s="1"/>
  <c r="AI227" i="1"/>
  <c r="BC227" i="1"/>
  <c r="BD227" i="1" s="1"/>
  <c r="AH227" i="1"/>
  <c r="AU227" i="1" s="1"/>
  <c r="AI228" i="1"/>
  <c r="BC228" i="1"/>
  <c r="BD228" i="1" s="1"/>
  <c r="AH228" i="1"/>
  <c r="AU228" i="1" s="1"/>
  <c r="AI229" i="1"/>
  <c r="BC229" i="1"/>
  <c r="BD229" i="1" s="1"/>
  <c r="AH229" i="1"/>
  <c r="AU229" i="1" s="1"/>
  <c r="AI230" i="1"/>
  <c r="BC230" i="1"/>
  <c r="BD230" i="1" s="1"/>
  <c r="AH230" i="1"/>
  <c r="AU230" i="1" s="1"/>
  <c r="AI231" i="1"/>
  <c r="BC231" i="1"/>
  <c r="BD231" i="1" s="1"/>
  <c r="AH231" i="1"/>
  <c r="AU231" i="1" s="1"/>
  <c r="AI232" i="1"/>
  <c r="BC232" i="1"/>
  <c r="BD232" i="1" s="1"/>
  <c r="AH232" i="1"/>
  <c r="AU232" i="1" s="1"/>
  <c r="AI233" i="1"/>
  <c r="BC233" i="1"/>
  <c r="BD233" i="1" s="1"/>
  <c r="AH233" i="1"/>
  <c r="AU233" i="1" s="1"/>
  <c r="AI234" i="1"/>
  <c r="BC234" i="1"/>
  <c r="BD234" i="1" s="1"/>
  <c r="AH234" i="1"/>
  <c r="AU234" i="1" s="1"/>
  <c r="AI235" i="1"/>
  <c r="BC235" i="1"/>
  <c r="BD235" i="1" s="1"/>
  <c r="AH235" i="1"/>
  <c r="AU235" i="1" s="1"/>
  <c r="AI236" i="1"/>
  <c r="BC236" i="1"/>
  <c r="BD236" i="1" s="1"/>
  <c r="AH236" i="1"/>
  <c r="AU236" i="1" s="1"/>
  <c r="AI237" i="1"/>
  <c r="BC237" i="1"/>
  <c r="BD237" i="1" s="1"/>
  <c r="AH237" i="1"/>
  <c r="AI238" i="1"/>
  <c r="BC238" i="1"/>
  <c r="BD238" i="1" s="1"/>
  <c r="AH238" i="1"/>
  <c r="AU238" i="1" s="1"/>
  <c r="AI239" i="1"/>
  <c r="BC239" i="1"/>
  <c r="BD239" i="1" s="1"/>
  <c r="AH239" i="1"/>
  <c r="AU239" i="1" s="1"/>
  <c r="AN243" i="1"/>
  <c r="Z243" i="1"/>
  <c r="AO243" i="1" s="1"/>
  <c r="AN244" i="1"/>
  <c r="Z244" i="1"/>
  <c r="AO244" i="1" s="1"/>
  <c r="AO248" i="1"/>
  <c r="AP131" i="1"/>
  <c r="AS131" i="1" s="1"/>
  <c r="AV131" i="1" s="1"/>
  <c r="BC131" i="1"/>
  <c r="BD131" i="1" s="1"/>
  <c r="W132" i="1"/>
  <c r="AV135" i="1"/>
  <c r="AP143" i="1"/>
  <c r="AM143" i="1"/>
  <c r="AO143" i="1" s="1"/>
  <c r="AN148" i="1"/>
  <c r="Z150" i="1"/>
  <c r="AP154" i="1"/>
  <c r="AM154" i="1"/>
  <c r="BB154" i="1" s="1"/>
  <c r="AS156" i="1"/>
  <c r="Z158" i="1"/>
  <c r="Z173" i="1"/>
  <c r="Z177" i="1"/>
  <c r="BA180" i="1"/>
  <c r="BB180" i="1" s="1"/>
  <c r="AE180" i="1"/>
  <c r="BC181" i="1"/>
  <c r="BD181" i="1" s="1"/>
  <c r="AH181" i="1"/>
  <c r="AU181" i="1" s="1"/>
  <c r="AI181" i="1"/>
  <c r="BA185" i="1"/>
  <c r="BB185" i="1" s="1"/>
  <c r="AE185" i="1"/>
  <c r="Z190" i="1"/>
  <c r="AI193" i="1"/>
  <c r="BC193" i="1"/>
  <c r="BD193" i="1" s="1"/>
  <c r="AH193" i="1"/>
  <c r="AN194" i="1"/>
  <c r="Z194" i="1"/>
  <c r="AO194" i="1" s="1"/>
  <c r="AP132" i="1"/>
  <c r="AS132" i="1" s="1"/>
  <c r="AU132" i="1" s="1"/>
  <c r="BA133" i="1"/>
  <c r="BB133" i="1" s="1"/>
  <c r="AN134" i="1"/>
  <c r="AX135" i="1"/>
  <c r="BE135" i="1" s="1"/>
  <c r="BJ135" i="1" s="1"/>
  <c r="AP146" i="1"/>
  <c r="AS146" i="1" s="1"/>
  <c r="AM146" i="1"/>
  <c r="AN146" i="1" s="1"/>
  <c r="Z153" i="1"/>
  <c r="AP157" i="1"/>
  <c r="AS157" i="1" s="1"/>
  <c r="AM157" i="1"/>
  <c r="BB157" i="1" s="1"/>
  <c r="AS159" i="1"/>
  <c r="AN161" i="1"/>
  <c r="Z161" i="1"/>
  <c r="AO161" i="1" s="1"/>
  <c r="AS163" i="1"/>
  <c r="AS171" i="1"/>
  <c r="AS172" i="1"/>
  <c r="AN174" i="1"/>
  <c r="Z174" i="1"/>
  <c r="AO174" i="1" s="1"/>
  <c r="BC175" i="1"/>
  <c r="AH175" i="1"/>
  <c r="AU175" i="1" s="1"/>
  <c r="AI175" i="1"/>
  <c r="Z188" i="1"/>
  <c r="AN198" i="1"/>
  <c r="Z198" i="1"/>
  <c r="AO198" i="1" s="1"/>
  <c r="AP141" i="1"/>
  <c r="AS141" i="1" s="1"/>
  <c r="AM141" i="1"/>
  <c r="BB141" i="1" s="1"/>
  <c r="AS145" i="1"/>
  <c r="AP149" i="1"/>
  <c r="AS149" i="1" s="1"/>
  <c r="AM149" i="1"/>
  <c r="BB149" i="1" s="1"/>
  <c r="AP152" i="1"/>
  <c r="AM152" i="1"/>
  <c r="BB152" i="1" s="1"/>
  <c r="AS154" i="1"/>
  <c r="Z156" i="1"/>
  <c r="AO156" i="1" s="1"/>
  <c r="AP160" i="1"/>
  <c r="AS160" i="1" s="1"/>
  <c r="AM160" i="1"/>
  <c r="AN160" i="1" s="1"/>
  <c r="AP175" i="1"/>
  <c r="AS175" i="1" s="1"/>
  <c r="AM175" i="1"/>
  <c r="AN176" i="1"/>
  <c r="Z176" i="1"/>
  <c r="AO176" i="1" s="1"/>
  <c r="BC178" i="1"/>
  <c r="BD178" i="1" s="1"/>
  <c r="AH178" i="1"/>
  <c r="AU178" i="1" s="1"/>
  <c r="AI178" i="1"/>
  <c r="AN181" i="1"/>
  <c r="Z181" i="1"/>
  <c r="AO181" i="1" s="1"/>
  <c r="BC183" i="1"/>
  <c r="AH183" i="1"/>
  <c r="AI183" i="1"/>
  <c r="Z186" i="1"/>
  <c r="AN195" i="1"/>
  <c r="Z195" i="1"/>
  <c r="AO195" i="1" s="1"/>
  <c r="AH131" i="1"/>
  <c r="AP134" i="1"/>
  <c r="AS134" i="1" s="1"/>
  <c r="AN136" i="1"/>
  <c r="AX137" i="1"/>
  <c r="AP144" i="1"/>
  <c r="AS144" i="1" s="1"/>
  <c r="AM144" i="1"/>
  <c r="AN144" i="1" s="1"/>
  <c r="AS148" i="1"/>
  <c r="AN151" i="1"/>
  <c r="Z151" i="1"/>
  <c r="AO151" i="1" s="1"/>
  <c r="AP155" i="1"/>
  <c r="AS155" i="1" s="1"/>
  <c r="AM155" i="1"/>
  <c r="AN155" i="1" s="1"/>
  <c r="AN159" i="1"/>
  <c r="Z159" i="1"/>
  <c r="AO159" i="1" s="1"/>
  <c r="AN179" i="1"/>
  <c r="Z179" i="1"/>
  <c r="AO179" i="1" s="1"/>
  <c r="W182" i="1"/>
  <c r="AP183" i="1"/>
  <c r="AS183" i="1" s="1"/>
  <c r="AM183" i="1"/>
  <c r="Z184" i="1"/>
  <c r="AO184" i="1" s="1"/>
  <c r="BB136" i="1"/>
  <c r="AP139" i="1"/>
  <c r="AS139" i="1" s="1"/>
  <c r="AM139" i="1"/>
  <c r="AN139" i="1" s="1"/>
  <c r="AS143" i="1"/>
  <c r="AP147" i="1"/>
  <c r="AS147" i="1" s="1"/>
  <c r="AM147" i="1"/>
  <c r="BB147" i="1" s="1"/>
  <c r="AP150" i="1"/>
  <c r="AS150" i="1" s="1"/>
  <c r="AM150" i="1"/>
  <c r="AN150" i="1" s="1"/>
  <c r="AS152" i="1"/>
  <c r="Z154" i="1"/>
  <c r="BB156" i="1"/>
  <c r="AP158" i="1"/>
  <c r="AS158" i="1" s="1"/>
  <c r="AM158" i="1"/>
  <c r="AN158" i="1" s="1"/>
  <c r="AS166" i="1"/>
  <c r="AM196" i="1"/>
  <c r="AP196" i="1"/>
  <c r="AS196" i="1" s="1"/>
  <c r="BD208" i="1"/>
  <c r="AP136" i="1"/>
  <c r="AS136" i="1" s="1"/>
  <c r="AU136" i="1" s="1"/>
  <c r="BA137" i="1"/>
  <c r="BB137" i="1" s="1"/>
  <c r="BB140" i="1"/>
  <c r="AP142" i="1"/>
  <c r="AS142" i="1" s="1"/>
  <c r="AM142" i="1"/>
  <c r="AO142" i="1" s="1"/>
  <c r="BB148" i="1"/>
  <c r="BB151" i="1"/>
  <c r="AP153" i="1"/>
  <c r="AS153" i="1" s="1"/>
  <c r="AM153" i="1"/>
  <c r="BB153" i="1" s="1"/>
  <c r="Z157" i="1"/>
  <c r="AO157" i="1" s="1"/>
  <c r="BB159" i="1"/>
  <c r="BB179" i="1"/>
  <c r="BA191" i="1"/>
  <c r="BB191" i="1" s="1"/>
  <c r="AE191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BG175" i="1"/>
  <c r="AM177" i="1"/>
  <c r="AN177" i="1" s="1"/>
  <c r="W178" i="1"/>
  <c r="BA178" i="1"/>
  <c r="BB178" i="1" s="1"/>
  <c r="O179" i="1"/>
  <c r="AP179" i="1"/>
  <c r="AS179" i="1" s="1"/>
  <c r="U181" i="1"/>
  <c r="Y181" i="1" s="1"/>
  <c r="AE182" i="1"/>
  <c r="BG183" i="1"/>
  <c r="AM184" i="1"/>
  <c r="BB184" i="1" s="1"/>
  <c r="AM186" i="1"/>
  <c r="BB186" i="1" s="1"/>
  <c r="AM188" i="1"/>
  <c r="BB188" i="1" s="1"/>
  <c r="AM190" i="1"/>
  <c r="BB190" i="1" s="1"/>
  <c r="O193" i="1"/>
  <c r="AI196" i="1"/>
  <c r="BC196" i="1"/>
  <c r="AH196" i="1"/>
  <c r="BA196" i="1"/>
  <c r="AP197" i="1"/>
  <c r="AS197" i="1" s="1"/>
  <c r="U199" i="1"/>
  <c r="Y199" i="1" s="1"/>
  <c r="AN200" i="1"/>
  <c r="Z200" i="1"/>
  <c r="AO200" i="1" s="1"/>
  <c r="AP205" i="1"/>
  <c r="AS205" i="1" s="1"/>
  <c r="AM205" i="1"/>
  <c r="BB205" i="1" s="1"/>
  <c r="O177" i="1"/>
  <c r="BG181" i="1"/>
  <c r="O195" i="1"/>
  <c r="AI198" i="1"/>
  <c r="BC198" i="1"/>
  <c r="BD198" i="1" s="1"/>
  <c r="AH198" i="1"/>
  <c r="AU198" i="1" s="1"/>
  <c r="BA198" i="1"/>
  <c r="BB198" i="1" s="1"/>
  <c r="BG199" i="1"/>
  <c r="AI200" i="1"/>
  <c r="BC200" i="1"/>
  <c r="BD200" i="1" s="1"/>
  <c r="AH200" i="1"/>
  <c r="Z209" i="1"/>
  <c r="AN209" i="1"/>
  <c r="BC215" i="1"/>
  <c r="AH215" i="1"/>
  <c r="AU215" i="1" s="1"/>
  <c r="AI215" i="1"/>
  <c r="AN175" i="1"/>
  <c r="Z175" i="1"/>
  <c r="AO175" i="1" s="1"/>
  <c r="BA175" i="1"/>
  <c r="U178" i="1"/>
  <c r="Y178" i="1" s="1"/>
  <c r="BC179" i="1"/>
  <c r="BD179" i="1" s="1"/>
  <c r="AH179" i="1"/>
  <c r="AN183" i="1"/>
  <c r="Z183" i="1"/>
  <c r="AO183" i="1" s="1"/>
  <c r="BA183" i="1"/>
  <c r="AI195" i="1"/>
  <c r="BC195" i="1"/>
  <c r="BD195" i="1" s="1"/>
  <c r="AH195" i="1"/>
  <c r="BA195" i="1"/>
  <c r="BB195" i="1" s="1"/>
  <c r="AN197" i="1"/>
  <c r="Z197" i="1"/>
  <c r="AO197" i="1" s="1"/>
  <c r="U198" i="1"/>
  <c r="Y198" i="1" s="1"/>
  <c r="AX216" i="1"/>
  <c r="AV216" i="1"/>
  <c r="AM161" i="1"/>
  <c r="BB161" i="1" s="1"/>
  <c r="AM162" i="1"/>
  <c r="AN162" i="1" s="1"/>
  <c r="AM163" i="1"/>
  <c r="AN163" i="1" s="1"/>
  <c r="AM164" i="1"/>
  <c r="AN164" i="1" s="1"/>
  <c r="AM165" i="1"/>
  <c r="BB165" i="1" s="1"/>
  <c r="AM166" i="1"/>
  <c r="AN166" i="1" s="1"/>
  <c r="AM167" i="1"/>
  <c r="BB167" i="1" s="1"/>
  <c r="AM168" i="1"/>
  <c r="AN168" i="1" s="1"/>
  <c r="AM169" i="1"/>
  <c r="AN169" i="1" s="1"/>
  <c r="AM170" i="1"/>
  <c r="AN170" i="1" s="1"/>
  <c r="AM171" i="1"/>
  <c r="BB171" i="1" s="1"/>
  <c r="AM172" i="1"/>
  <c r="BB172" i="1" s="1"/>
  <c r="AM173" i="1"/>
  <c r="BB173" i="1" s="1"/>
  <c r="O175" i="1"/>
  <c r="U177" i="1"/>
  <c r="Y177" i="1" s="1"/>
  <c r="BG179" i="1"/>
  <c r="AI179" i="1"/>
  <c r="O183" i="1"/>
  <c r="AI192" i="1"/>
  <c r="BC192" i="1"/>
  <c r="BD192" i="1" s="1"/>
  <c r="AH192" i="1"/>
  <c r="AU192" i="1" s="1"/>
  <c r="BA192" i="1"/>
  <c r="BB192" i="1" s="1"/>
  <c r="BG193" i="1"/>
  <c r="AP193" i="1"/>
  <c r="AS193" i="1" s="1"/>
  <c r="U195" i="1"/>
  <c r="Y195" i="1" s="1"/>
  <c r="O197" i="1"/>
  <c r="AN201" i="1"/>
  <c r="Z201" i="1"/>
  <c r="AO201" i="1" s="1"/>
  <c r="AN205" i="1"/>
  <c r="Z205" i="1"/>
  <c r="AO205" i="1" s="1"/>
  <c r="BD209" i="1"/>
  <c r="AX219" i="1"/>
  <c r="AV219" i="1"/>
  <c r="Z162" i="1"/>
  <c r="AO162" i="1" s="1"/>
  <c r="Z163" i="1"/>
  <c r="Z164" i="1"/>
  <c r="AO164" i="1" s="1"/>
  <c r="Z165" i="1"/>
  <c r="Z166" i="1"/>
  <c r="Z167" i="1"/>
  <c r="AO167" i="1" s="1"/>
  <c r="Z168" i="1"/>
  <c r="AO168" i="1" s="1"/>
  <c r="Z169" i="1"/>
  <c r="AO169" i="1" s="1"/>
  <c r="Z170" i="1"/>
  <c r="AO170" i="1" s="1"/>
  <c r="Z171" i="1"/>
  <c r="BC177" i="1"/>
  <c r="AH177" i="1"/>
  <c r="AU177" i="1" s="1"/>
  <c r="O182" i="1"/>
  <c r="O194" i="1"/>
  <c r="AI197" i="1"/>
  <c r="BC197" i="1"/>
  <c r="BD197" i="1" s="1"/>
  <c r="AH197" i="1"/>
  <c r="BA197" i="1"/>
  <c r="BB197" i="1" s="1"/>
  <c r="BG198" i="1"/>
  <c r="BG200" i="1"/>
  <c r="BC176" i="1"/>
  <c r="BD176" i="1" s="1"/>
  <c r="AH176" i="1"/>
  <c r="AU176" i="1" s="1"/>
  <c r="AI177" i="1"/>
  <c r="AN180" i="1"/>
  <c r="Z180" i="1"/>
  <c r="AO180" i="1" s="1"/>
  <c r="AI184" i="1"/>
  <c r="BC184" i="1"/>
  <c r="AH184" i="1"/>
  <c r="AU184" i="1" s="1"/>
  <c r="AN185" i="1"/>
  <c r="Z185" i="1"/>
  <c r="AO185" i="1" s="1"/>
  <c r="AI186" i="1"/>
  <c r="BC186" i="1"/>
  <c r="AH186" i="1"/>
  <c r="AU186" i="1" s="1"/>
  <c r="AN187" i="1"/>
  <c r="Z187" i="1"/>
  <c r="AO187" i="1" s="1"/>
  <c r="AI188" i="1"/>
  <c r="BC188" i="1"/>
  <c r="BD188" i="1" s="1"/>
  <c r="AH188" i="1"/>
  <c r="AU188" i="1" s="1"/>
  <c r="AN189" i="1"/>
  <c r="Z189" i="1"/>
  <c r="AO189" i="1" s="1"/>
  <c r="AN191" i="1"/>
  <c r="Z191" i="1"/>
  <c r="AO191" i="1" s="1"/>
  <c r="AI194" i="1"/>
  <c r="BC194" i="1"/>
  <c r="BD194" i="1" s="1"/>
  <c r="AH194" i="1"/>
  <c r="AU194" i="1" s="1"/>
  <c r="BA194" i="1"/>
  <c r="BB194" i="1" s="1"/>
  <c r="AN196" i="1"/>
  <c r="Z196" i="1"/>
  <c r="BG174" i="1"/>
  <c r="AI176" i="1"/>
  <c r="U182" i="1"/>
  <c r="Y182" i="1" s="1"/>
  <c r="BG192" i="1"/>
  <c r="AP192" i="1"/>
  <c r="AS192" i="1" s="1"/>
  <c r="U194" i="1"/>
  <c r="Y194" i="1" s="1"/>
  <c r="AE199" i="1"/>
  <c r="BA199" i="1"/>
  <c r="BB199" i="1" s="1"/>
  <c r="AU205" i="1"/>
  <c r="AO208" i="1"/>
  <c r="Z212" i="1"/>
  <c r="AM204" i="1"/>
  <c r="AN204" i="1" s="1"/>
  <c r="AI205" i="1"/>
  <c r="AM208" i="1"/>
  <c r="AN208" i="1" s="1"/>
  <c r="AM211" i="1"/>
  <c r="AN211" i="1" s="1"/>
  <c r="AN213" i="1"/>
  <c r="Z213" i="1"/>
  <c r="AO213" i="1" s="1"/>
  <c r="O214" i="1"/>
  <c r="BC216" i="1"/>
  <c r="AH216" i="1"/>
  <c r="AU216" i="1" s="1"/>
  <c r="AN218" i="1"/>
  <c r="BC219" i="1"/>
  <c r="BD219" i="1" s="1"/>
  <c r="AH219" i="1"/>
  <c r="AU219" i="1" s="1"/>
  <c r="AV250" i="1"/>
  <c r="AP200" i="1"/>
  <c r="AS200" i="1" s="1"/>
  <c r="BA200" i="1"/>
  <c r="BB200" i="1" s="1"/>
  <c r="AP201" i="1"/>
  <c r="AS201" i="1" s="1"/>
  <c r="AV202" i="1"/>
  <c r="Z211" i="1"/>
  <c r="BC214" i="1"/>
  <c r="BD214" i="1" s="1"/>
  <c r="AH214" i="1"/>
  <c r="AU214" i="1" s="1"/>
  <c r="AI222" i="1"/>
  <c r="BC222" i="1"/>
  <c r="BD222" i="1" s="1"/>
  <c r="AH222" i="1"/>
  <c r="AU222" i="1" s="1"/>
  <c r="AI240" i="1"/>
  <c r="BC240" i="1"/>
  <c r="BD240" i="1" s="1"/>
  <c r="AH240" i="1"/>
  <c r="AU240" i="1" s="1"/>
  <c r="AI241" i="1"/>
  <c r="BC241" i="1"/>
  <c r="BD241" i="1" s="1"/>
  <c r="AH241" i="1"/>
  <c r="AU241" i="1" s="1"/>
  <c r="AI242" i="1"/>
  <c r="BC242" i="1"/>
  <c r="BD242" i="1" s="1"/>
  <c r="AH242" i="1"/>
  <c r="AU242" i="1" s="1"/>
  <c r="AE201" i="1"/>
  <c r="AX202" i="1"/>
  <c r="BE202" i="1" s="1"/>
  <c r="BJ202" i="1" s="1"/>
  <c r="AH203" i="1"/>
  <c r="AU203" i="1" s="1"/>
  <c r="BE204" i="1"/>
  <c r="BJ204" i="1" s="1"/>
  <c r="BC205" i="1"/>
  <c r="BD205" i="1" s="1"/>
  <c r="AH207" i="1"/>
  <c r="AU207" i="1" s="1"/>
  <c r="BE208" i="1"/>
  <c r="BJ208" i="1" s="1"/>
  <c r="AN210" i="1"/>
  <c r="Z210" i="1"/>
  <c r="AO210" i="1" s="1"/>
  <c r="BC213" i="1"/>
  <c r="BD213" i="1" s="1"/>
  <c r="AH213" i="1"/>
  <c r="AU213" i="1" s="1"/>
  <c r="AI214" i="1"/>
  <c r="AM216" i="1"/>
  <c r="AN217" i="1"/>
  <c r="BC218" i="1"/>
  <c r="BD218" i="1" s="1"/>
  <c r="AH218" i="1"/>
  <c r="AU218" i="1" s="1"/>
  <c r="AI221" i="1"/>
  <c r="BC221" i="1"/>
  <c r="BD221" i="1" s="1"/>
  <c r="AH221" i="1"/>
  <c r="AU221" i="1" s="1"/>
  <c r="AM202" i="1"/>
  <c r="AN202" i="1" s="1"/>
  <c r="AI203" i="1"/>
  <c r="AM206" i="1"/>
  <c r="AN206" i="1" s="1"/>
  <c r="AI207" i="1"/>
  <c r="O210" i="1"/>
  <c r="BC212" i="1"/>
  <c r="AH212" i="1"/>
  <c r="AU212" i="1" s="1"/>
  <c r="AV212" i="1"/>
  <c r="AI213" i="1"/>
  <c r="AM215" i="1"/>
  <c r="AI218" i="1"/>
  <c r="AI220" i="1"/>
  <c r="BC220" i="1"/>
  <c r="BD220" i="1" s="1"/>
  <c r="AH220" i="1"/>
  <c r="AU220" i="1" s="1"/>
  <c r="Z202" i="1"/>
  <c r="Z206" i="1"/>
  <c r="BC211" i="1"/>
  <c r="BE211" i="1" s="1"/>
  <c r="BJ211" i="1" s="1"/>
  <c r="AH211" i="1"/>
  <c r="AU211" i="1" s="1"/>
  <c r="AV211" i="1"/>
  <c r="AN216" i="1"/>
  <c r="Z216" i="1"/>
  <c r="AO216" i="1" s="1"/>
  <c r="AN219" i="1"/>
  <c r="AI243" i="1"/>
  <c r="BC243" i="1"/>
  <c r="BD243" i="1" s="1"/>
  <c r="AH243" i="1"/>
  <c r="AU243" i="1" s="1"/>
  <c r="AI244" i="1"/>
  <c r="BC244" i="1"/>
  <c r="BD244" i="1" s="1"/>
  <c r="AH244" i="1"/>
  <c r="AU244" i="1" s="1"/>
  <c r="AI245" i="1"/>
  <c r="BC245" i="1"/>
  <c r="BD245" i="1" s="1"/>
  <c r="AH245" i="1"/>
  <c r="AU245" i="1" s="1"/>
  <c r="Z246" i="1"/>
  <c r="AV204" i="1"/>
  <c r="AV208" i="1"/>
  <c r="BC210" i="1"/>
  <c r="BD210" i="1" s="1"/>
  <c r="AH210" i="1"/>
  <c r="AU210" i="1" s="1"/>
  <c r="AN215" i="1"/>
  <c r="Z215" i="1"/>
  <c r="BC217" i="1"/>
  <c r="BD217" i="1" s="1"/>
  <c r="AH217" i="1"/>
  <c r="AU217" i="1" s="1"/>
  <c r="AN240" i="1"/>
  <c r="Z240" i="1"/>
  <c r="AO240" i="1" s="1"/>
  <c r="AN241" i="1"/>
  <c r="Z241" i="1"/>
  <c r="AO241" i="1" s="1"/>
  <c r="AN242" i="1"/>
  <c r="Z242" i="1"/>
  <c r="AO242" i="1" s="1"/>
  <c r="AO203" i="1"/>
  <c r="AO207" i="1"/>
  <c r="AV209" i="1"/>
  <c r="AI210" i="1"/>
  <c r="AM212" i="1"/>
  <c r="AN212" i="1" s="1"/>
  <c r="AN214" i="1"/>
  <c r="Z214" i="1"/>
  <c r="AO214" i="1" s="1"/>
  <c r="AI217" i="1"/>
  <c r="AO249" i="1"/>
  <c r="AS246" i="1"/>
  <c r="BG246" i="1"/>
  <c r="AH250" i="1"/>
  <c r="AX250" i="1"/>
  <c r="AV253" i="1"/>
  <c r="AS255" i="1"/>
  <c r="AU257" i="1"/>
  <c r="AU268" i="1"/>
  <c r="AN270" i="1"/>
  <c r="Z270" i="1"/>
  <c r="AO270" i="1" s="1"/>
  <c r="AU273" i="1"/>
  <c r="AS280" i="1"/>
  <c r="AN283" i="1"/>
  <c r="Z283" i="1"/>
  <c r="AO283" i="1" s="1"/>
  <c r="AU283" i="1"/>
  <c r="BA209" i="1"/>
  <c r="BB209" i="1" s="1"/>
  <c r="BA210" i="1"/>
  <c r="BB210" i="1" s="1"/>
  <c r="BA211" i="1"/>
  <c r="BA212" i="1"/>
  <c r="BB212" i="1" s="1"/>
  <c r="BA213" i="1"/>
  <c r="BB213" i="1" s="1"/>
  <c r="BA214" i="1"/>
  <c r="BB214" i="1" s="1"/>
  <c r="BA215" i="1"/>
  <c r="BB215" i="1" s="1"/>
  <c r="BA216" i="1"/>
  <c r="BB216" i="1" s="1"/>
  <c r="BA217" i="1"/>
  <c r="BB217" i="1" s="1"/>
  <c r="BA218" i="1"/>
  <c r="BB218" i="1" s="1"/>
  <c r="BA219" i="1"/>
  <c r="BB219" i="1" s="1"/>
  <c r="BA220" i="1"/>
  <c r="BB220" i="1" s="1"/>
  <c r="BA221" i="1"/>
  <c r="BB221" i="1" s="1"/>
  <c r="BA222" i="1"/>
  <c r="BB222" i="1" s="1"/>
  <c r="BA223" i="1"/>
  <c r="BB223" i="1" s="1"/>
  <c r="BA224" i="1"/>
  <c r="BB224" i="1" s="1"/>
  <c r="BA225" i="1"/>
  <c r="BB225" i="1" s="1"/>
  <c r="BA226" i="1"/>
  <c r="BB226" i="1" s="1"/>
  <c r="BA227" i="1"/>
  <c r="BB227" i="1" s="1"/>
  <c r="BA228" i="1"/>
  <c r="BB228" i="1" s="1"/>
  <c r="BA229" i="1"/>
  <c r="BB229" i="1" s="1"/>
  <c r="BA230" i="1"/>
  <c r="BB230" i="1" s="1"/>
  <c r="BA231" i="1"/>
  <c r="BB231" i="1" s="1"/>
  <c r="BA232" i="1"/>
  <c r="BB232" i="1" s="1"/>
  <c r="BA233" i="1"/>
  <c r="BB233" i="1" s="1"/>
  <c r="BA234" i="1"/>
  <c r="BB234" i="1" s="1"/>
  <c r="BA235" i="1"/>
  <c r="BB235" i="1" s="1"/>
  <c r="BA236" i="1"/>
  <c r="BB236" i="1" s="1"/>
  <c r="BA237" i="1"/>
  <c r="BB237" i="1" s="1"/>
  <c r="BA238" i="1"/>
  <c r="BB238" i="1" s="1"/>
  <c r="BA239" i="1"/>
  <c r="BB239" i="1" s="1"/>
  <c r="BA240" i="1"/>
  <c r="BB240" i="1" s="1"/>
  <c r="BA241" i="1"/>
  <c r="BB241" i="1" s="1"/>
  <c r="BA242" i="1"/>
  <c r="BB242" i="1" s="1"/>
  <c r="BA243" i="1"/>
  <c r="BB243" i="1" s="1"/>
  <c r="BA244" i="1"/>
  <c r="BB244" i="1" s="1"/>
  <c r="BA245" i="1"/>
  <c r="BB245" i="1" s="1"/>
  <c r="BC251" i="1"/>
  <c r="BD251" i="1" s="1"/>
  <c r="BC253" i="1"/>
  <c r="AX262" i="1"/>
  <c r="BE262" i="1" s="1"/>
  <c r="BJ262" i="1" s="1"/>
  <c r="AV262" i="1"/>
  <c r="AS264" i="1"/>
  <c r="AS266" i="1"/>
  <c r="AV266" i="1" s="1"/>
  <c r="AX269" i="1"/>
  <c r="AV269" i="1"/>
  <c r="AN273" i="1"/>
  <c r="Z273" i="1"/>
  <c r="AO273" i="1" s="1"/>
  <c r="AX274" i="1"/>
  <c r="BE274" i="1" s="1"/>
  <c r="BJ274" i="1" s="1"/>
  <c r="AV274" i="1"/>
  <c r="AS278" i="1"/>
  <c r="AV278" i="1" s="1"/>
  <c r="AX279" i="1"/>
  <c r="BE279" i="1" s="1"/>
  <c r="BJ279" i="1" s="1"/>
  <c r="AV279" i="1"/>
  <c r="AS282" i="1"/>
  <c r="AV282" i="1" s="1"/>
  <c r="AH247" i="1"/>
  <c r="AU247" i="1" s="1"/>
  <c r="AX247" i="1"/>
  <c r="BE247" i="1" s="1"/>
  <c r="BJ247" i="1" s="1"/>
  <c r="AM250" i="1"/>
  <c r="AN250" i="1" s="1"/>
  <c r="BC250" i="1"/>
  <c r="AH253" i="1"/>
  <c r="AU253" i="1" s="1"/>
  <c r="AX254" i="1"/>
  <c r="AX256" i="1"/>
  <c r="AS261" i="1"/>
  <c r="AV261" i="1" s="1"/>
  <c r="AU262" i="1"/>
  <c r="AS263" i="1"/>
  <c r="AU269" i="1"/>
  <c r="AU274" i="1"/>
  <c r="AN276" i="1"/>
  <c r="Z276" i="1"/>
  <c r="AO276" i="1" s="1"/>
  <c r="AU279" i="1"/>
  <c r="BL287" i="1"/>
  <c r="AX267" i="1"/>
  <c r="BE267" i="1" s="1"/>
  <c r="BJ267" i="1" s="1"/>
  <c r="AN269" i="1"/>
  <c r="Z269" i="1"/>
  <c r="AO269" i="1" s="1"/>
  <c r="AN274" i="1"/>
  <c r="Z274" i="1"/>
  <c r="AO274" i="1" s="1"/>
  <c r="AX275" i="1"/>
  <c r="BE275" i="1" s="1"/>
  <c r="AV275" i="1"/>
  <c r="AN279" i="1"/>
  <c r="Z279" i="1"/>
  <c r="AO279" i="1" s="1"/>
  <c r="AX280" i="1"/>
  <c r="BE280" i="1" s="1"/>
  <c r="BJ280" i="1" s="1"/>
  <c r="AV280" i="1"/>
  <c r="BD286" i="1"/>
  <c r="AX287" i="1"/>
  <c r="BE287" i="1" s="1"/>
  <c r="BL290" i="1"/>
  <c r="BD247" i="1"/>
  <c r="AX264" i="1"/>
  <c r="AV264" i="1"/>
  <c r="BE264" i="1"/>
  <c r="BJ264" i="1" s="1"/>
  <c r="AX266" i="1"/>
  <c r="BE266" i="1" s="1"/>
  <c r="AN272" i="1"/>
  <c r="Z272" i="1"/>
  <c r="AO272" i="1" s="1"/>
  <c r="AN277" i="1"/>
  <c r="Z277" i="1"/>
  <c r="AO277" i="1" s="1"/>
  <c r="AX278" i="1"/>
  <c r="AU280" i="1"/>
  <c r="AX282" i="1"/>
  <c r="BE282" i="1" s="1"/>
  <c r="BJ282" i="1" s="1"/>
  <c r="Z284" i="1"/>
  <c r="AO284" i="1" s="1"/>
  <c r="AN284" i="1"/>
  <c r="AX288" i="1"/>
  <c r="BD291" i="1"/>
  <c r="AO304" i="1"/>
  <c r="AM246" i="1"/>
  <c r="BB246" i="1" s="1"/>
  <c r="BC246" i="1"/>
  <c r="AN247" i="1"/>
  <c r="AS250" i="1"/>
  <c r="AV252" i="1"/>
  <c r="Z253" i="1"/>
  <c r="AX261" i="1"/>
  <c r="BE261" i="1" s="1"/>
  <c r="BJ261" i="1" s="1"/>
  <c r="AX263" i="1"/>
  <c r="AV263" i="1"/>
  <c r="BE263" i="1"/>
  <c r="AU264" i="1"/>
  <c r="AS265" i="1"/>
  <c r="AS271" i="1"/>
  <c r="AN275" i="1"/>
  <c r="Z275" i="1"/>
  <c r="AO275" i="1" s="1"/>
  <c r="AS276" i="1"/>
  <c r="AN280" i="1"/>
  <c r="Z280" i="1"/>
  <c r="AO280" i="1" s="1"/>
  <c r="AN282" i="1"/>
  <c r="Z282" i="1"/>
  <c r="AO282" i="1" s="1"/>
  <c r="AU282" i="1"/>
  <c r="BL284" i="1"/>
  <c r="Z287" i="1"/>
  <c r="AV251" i="1"/>
  <c r="AN254" i="1"/>
  <c r="Z254" i="1"/>
  <c r="AO254" i="1" s="1"/>
  <c r="AU263" i="1"/>
  <c r="Z278" i="1"/>
  <c r="AO278" i="1" s="1"/>
  <c r="Z285" i="1"/>
  <c r="AO285" i="1" s="1"/>
  <c r="AN285" i="1"/>
  <c r="Z288" i="1"/>
  <c r="Z291" i="1"/>
  <c r="AO291" i="1" s="1"/>
  <c r="Z217" i="1"/>
  <c r="AO217" i="1" s="1"/>
  <c r="Z218" i="1"/>
  <c r="AO218" i="1" s="1"/>
  <c r="Z219" i="1"/>
  <c r="AO219" i="1" s="1"/>
  <c r="Z220" i="1"/>
  <c r="AO220" i="1" s="1"/>
  <c r="Z221" i="1"/>
  <c r="AO221" i="1" s="1"/>
  <c r="Z222" i="1"/>
  <c r="AO222" i="1" s="1"/>
  <c r="Z223" i="1"/>
  <c r="AO223" i="1" s="1"/>
  <c r="AS247" i="1"/>
  <c r="AV247" i="1" s="1"/>
  <c r="AH251" i="1"/>
  <c r="AU251" i="1" s="1"/>
  <c r="BL251" i="1"/>
  <c r="AH252" i="1"/>
  <c r="AU252" i="1" s="1"/>
  <c r="BC252" i="1"/>
  <c r="BD252" i="1" s="1"/>
  <c r="AS254" i="1"/>
  <c r="AU254" i="1" s="1"/>
  <c r="AN255" i="1"/>
  <c r="AS256" i="1"/>
  <c r="AV256" i="1" s="1"/>
  <c r="AX257" i="1"/>
  <c r="AV257" i="1"/>
  <c r="BE257" i="1"/>
  <c r="AS259" i="1"/>
  <c r="AX268" i="1"/>
  <c r="BE268" i="1" s="1"/>
  <c r="BJ268" i="1" s="1"/>
  <c r="AV268" i="1"/>
  <c r="AS272" i="1"/>
  <c r="AX273" i="1"/>
  <c r="BE273" i="1" s="1"/>
  <c r="BJ273" i="1" s="1"/>
  <c r="AV273" i="1"/>
  <c r="AS277" i="1"/>
  <c r="AN281" i="1"/>
  <c r="Z281" i="1"/>
  <c r="AO281" i="1" s="1"/>
  <c r="AX283" i="1"/>
  <c r="AV283" i="1"/>
  <c r="AP286" i="1"/>
  <c r="AS286" i="1" s="1"/>
  <c r="AM286" i="1"/>
  <c r="AO286" i="1" s="1"/>
  <c r="AH290" i="1"/>
  <c r="AH291" i="1"/>
  <c r="AS309" i="1"/>
  <c r="Z310" i="1"/>
  <c r="BA284" i="1"/>
  <c r="BB284" i="1" s="1"/>
  <c r="U285" i="1"/>
  <c r="Y285" i="1" s="1"/>
  <c r="AN286" i="1"/>
  <c r="AI290" i="1"/>
  <c r="AI291" i="1"/>
  <c r="AV299" i="1"/>
  <c r="BE299" i="1"/>
  <c r="AV300" i="1"/>
  <c r="BE300" i="1"/>
  <c r="BJ300" i="1" s="1"/>
  <c r="AU303" i="1"/>
  <c r="AP284" i="1"/>
  <c r="AS284" i="1" s="1"/>
  <c r="AP290" i="1"/>
  <c r="AS290" i="1" s="1"/>
  <c r="AM290" i="1"/>
  <c r="BD290" i="1" s="1"/>
  <c r="AP291" i="1"/>
  <c r="AS291" i="1" s="1"/>
  <c r="AM291" i="1"/>
  <c r="AN291" i="1" s="1"/>
  <c r="BD298" i="1"/>
  <c r="Z307" i="1"/>
  <c r="Z255" i="1"/>
  <c r="AO255" i="1" s="1"/>
  <c r="Z256" i="1"/>
  <c r="AX289" i="1"/>
  <c r="BE289" i="1" s="1"/>
  <c r="BJ289" i="1" s="1"/>
  <c r="BC292" i="1"/>
  <c r="BE292" i="1" s="1"/>
  <c r="BJ292" i="1" s="1"/>
  <c r="BC293" i="1"/>
  <c r="BD293" i="1" s="1"/>
  <c r="AV298" i="1"/>
  <c r="BE298" i="1"/>
  <c r="BJ298" i="1" s="1"/>
  <c r="AH287" i="1"/>
  <c r="AH288" i="1"/>
  <c r="AP289" i="1"/>
  <c r="AS289" i="1" s="1"/>
  <c r="AM289" i="1"/>
  <c r="BD289" i="1" s="1"/>
  <c r="AH292" i="1"/>
  <c r="AH293" i="1"/>
  <c r="BD297" i="1"/>
  <c r="AH298" i="1"/>
  <c r="AU298" i="1" s="1"/>
  <c r="AS310" i="1"/>
  <c r="BB312" i="1"/>
  <c r="AP292" i="1"/>
  <c r="AS292" i="1" s="1"/>
  <c r="AV292" i="1" s="1"/>
  <c r="AM292" i="1"/>
  <c r="AN292" i="1" s="1"/>
  <c r="AP293" i="1"/>
  <c r="AS293" i="1" s="1"/>
  <c r="AV293" i="1" s="1"/>
  <c r="AM293" i="1"/>
  <c r="AN293" i="1" s="1"/>
  <c r="BC294" i="1"/>
  <c r="BC295" i="1"/>
  <c r="AV296" i="1"/>
  <c r="BE296" i="1"/>
  <c r="AV297" i="1"/>
  <c r="BE297" i="1"/>
  <c r="BJ297" i="1" s="1"/>
  <c r="AS302" i="1"/>
  <c r="AS304" i="1"/>
  <c r="BB305" i="1"/>
  <c r="AE285" i="1"/>
  <c r="BA285" i="1"/>
  <c r="BB285" i="1" s="1"/>
  <c r="AP287" i="1"/>
  <c r="AS287" i="1" s="1"/>
  <c r="AV287" i="1" s="1"/>
  <c r="AM287" i="1"/>
  <c r="BD287" i="1" s="1"/>
  <c r="AP288" i="1"/>
  <c r="AS288" i="1" s="1"/>
  <c r="AV288" i="1" s="1"/>
  <c r="AM288" i="1"/>
  <c r="AN288" i="1" s="1"/>
  <c r="AU296" i="1"/>
  <c r="AU297" i="1"/>
  <c r="Z306" i="1"/>
  <c r="Z308" i="1"/>
  <c r="BE308" i="1" s="1"/>
  <c r="AU308" i="1"/>
  <c r="AX286" i="1"/>
  <c r="BE286" i="1" s="1"/>
  <c r="BJ286" i="1" s="1"/>
  <c r="AP294" i="1"/>
  <c r="AS294" i="1" s="1"/>
  <c r="AM294" i="1"/>
  <c r="AO294" i="1" s="1"/>
  <c r="AP295" i="1"/>
  <c r="AS295" i="1" s="1"/>
  <c r="AM295" i="1"/>
  <c r="AO295" i="1" s="1"/>
  <c r="BL305" i="1"/>
  <c r="AV308" i="1"/>
  <c r="U311" i="1"/>
  <c r="Y311" i="1" s="1"/>
  <c r="AS313" i="1"/>
  <c r="W314" i="1"/>
  <c r="AP315" i="1"/>
  <c r="AS315" i="1" s="1"/>
  <c r="AM316" i="1"/>
  <c r="BB316" i="1" s="1"/>
  <c r="BL317" i="1"/>
  <c r="AE318" i="1"/>
  <c r="U319" i="1"/>
  <c r="Y319" i="1" s="1"/>
  <c r="AS321" i="1"/>
  <c r="W322" i="1"/>
  <c r="AP323" i="1"/>
  <c r="AM324" i="1"/>
  <c r="BB324" i="1" s="1"/>
  <c r="AP326" i="1"/>
  <c r="AS326" i="1" s="1"/>
  <c r="BL329" i="1"/>
  <c r="AI330" i="1"/>
  <c r="BC330" i="1"/>
  <c r="BD330" i="1" s="1"/>
  <c r="AH330" i="1"/>
  <c r="AU330" i="1" s="1"/>
  <c r="AN331" i="1"/>
  <c r="Z331" i="1"/>
  <c r="AO331" i="1" s="1"/>
  <c r="BA331" i="1"/>
  <c r="BB331" i="1" s="1"/>
  <c r="U333" i="1"/>
  <c r="Y333" i="1" s="1"/>
  <c r="AM296" i="1"/>
  <c r="AN296" i="1" s="1"/>
  <c r="AM297" i="1"/>
  <c r="AN297" i="1" s="1"/>
  <c r="AM298" i="1"/>
  <c r="AN298" i="1" s="1"/>
  <c r="AM299" i="1"/>
  <c r="AN299" i="1" s="1"/>
  <c r="AM300" i="1"/>
  <c r="AN300" i="1" s="1"/>
  <c r="AM301" i="1"/>
  <c r="AN301" i="1" s="1"/>
  <c r="AM302" i="1"/>
  <c r="BB302" i="1" s="1"/>
  <c r="AM303" i="1"/>
  <c r="BD303" i="1" s="1"/>
  <c r="AM304" i="1"/>
  <c r="AN304" i="1" s="1"/>
  <c r="AM305" i="1"/>
  <c r="AN305" i="1" s="1"/>
  <c r="AM306" i="1"/>
  <c r="AN306" i="1" s="1"/>
  <c r="AM307" i="1"/>
  <c r="BB307" i="1" s="1"/>
  <c r="AM308" i="1"/>
  <c r="BD308" i="1" s="1"/>
  <c r="AM309" i="1"/>
  <c r="AM310" i="1"/>
  <c r="AE311" i="1"/>
  <c r="U312" i="1"/>
  <c r="Y312" i="1" s="1"/>
  <c r="O314" i="1"/>
  <c r="AS314" i="1"/>
  <c r="W315" i="1"/>
  <c r="AE319" i="1"/>
  <c r="U320" i="1"/>
  <c r="Y320" i="1" s="1"/>
  <c r="O322" i="1"/>
  <c r="AS322" i="1"/>
  <c r="W323" i="1"/>
  <c r="BL326" i="1"/>
  <c r="AI327" i="1"/>
  <c r="BC327" i="1"/>
  <c r="BD327" i="1" s="1"/>
  <c r="AH327" i="1"/>
  <c r="W328" i="1"/>
  <c r="BA328" i="1"/>
  <c r="BB328" i="1" s="1"/>
  <c r="U330" i="1"/>
  <c r="Y330" i="1" s="1"/>
  <c r="O331" i="1"/>
  <c r="AP333" i="1"/>
  <c r="AS333" i="1" s="1"/>
  <c r="AI334" i="1"/>
  <c r="BC334" i="1"/>
  <c r="BD334" i="1" s="1"/>
  <c r="AH334" i="1"/>
  <c r="AU334" i="1" s="1"/>
  <c r="BL335" i="1"/>
  <c r="BL311" i="1"/>
  <c r="AI312" i="1"/>
  <c r="BC312" i="1"/>
  <c r="BD312" i="1" s="1"/>
  <c r="AH312" i="1"/>
  <c r="AN316" i="1"/>
  <c r="Z316" i="1"/>
  <c r="AI320" i="1"/>
  <c r="BC320" i="1"/>
  <c r="AH320" i="1"/>
  <c r="AU320" i="1" s="1"/>
  <c r="AS323" i="1"/>
  <c r="AN324" i="1"/>
  <c r="Z324" i="1"/>
  <c r="AN325" i="1"/>
  <c r="Z325" i="1"/>
  <c r="AO325" i="1" s="1"/>
  <c r="AI331" i="1"/>
  <c r="BC331" i="1"/>
  <c r="BD331" i="1" s="1"/>
  <c r="AH331" i="1"/>
  <c r="AN332" i="1"/>
  <c r="Z332" i="1"/>
  <c r="AO332" i="1" s="1"/>
  <c r="AI337" i="1"/>
  <c r="BC337" i="1"/>
  <c r="BD337" i="1" s="1"/>
  <c r="AH337" i="1"/>
  <c r="AU337" i="1" s="1"/>
  <c r="AM311" i="1"/>
  <c r="BB311" i="1" s="1"/>
  <c r="AE313" i="1"/>
  <c r="AN317" i="1"/>
  <c r="Z317" i="1"/>
  <c r="AO317" i="1" s="1"/>
  <c r="AM319" i="1"/>
  <c r="BB319" i="1" s="1"/>
  <c r="BL320" i="1"/>
  <c r="AE321" i="1"/>
  <c r="AP327" i="1"/>
  <c r="AS327" i="1" s="1"/>
  <c r="AI328" i="1"/>
  <c r="BC328" i="1"/>
  <c r="BD328" i="1" s="1"/>
  <c r="AH328" i="1"/>
  <c r="AN329" i="1"/>
  <c r="Z329" i="1"/>
  <c r="AO329" i="1" s="1"/>
  <c r="BB329" i="1"/>
  <c r="BA286" i="1"/>
  <c r="BB286" i="1" s="1"/>
  <c r="BA287" i="1"/>
  <c r="BB287" i="1" s="1"/>
  <c r="BA288" i="1"/>
  <c r="BB288" i="1" s="1"/>
  <c r="BA289" i="1"/>
  <c r="BA290" i="1"/>
  <c r="BB290" i="1" s="1"/>
  <c r="BA291" i="1"/>
  <c r="BB291" i="1" s="1"/>
  <c r="BA292" i="1"/>
  <c r="BA293" i="1"/>
  <c r="BB293" i="1" s="1"/>
  <c r="BA294" i="1"/>
  <c r="BB294" i="1" s="1"/>
  <c r="BA295" i="1"/>
  <c r="BA296" i="1"/>
  <c r="BA297" i="1"/>
  <c r="BB297" i="1" s="1"/>
  <c r="BA298" i="1"/>
  <c r="BA299" i="1"/>
  <c r="BA300" i="1"/>
  <c r="BB300" i="1" s="1"/>
  <c r="AM312" i="1"/>
  <c r="AE314" i="1"/>
  <c r="U315" i="1"/>
  <c r="Y315" i="1" s="1"/>
  <c r="O317" i="1"/>
  <c r="AN318" i="1"/>
  <c r="Z318" i="1"/>
  <c r="AO318" i="1" s="1"/>
  <c r="AM320" i="1"/>
  <c r="BB320" i="1" s="1"/>
  <c r="AE322" i="1"/>
  <c r="U323" i="1"/>
  <c r="Y323" i="1" s="1"/>
  <c r="AI325" i="1"/>
  <c r="BC325" i="1"/>
  <c r="BD325" i="1" s="1"/>
  <c r="AH325" i="1"/>
  <c r="AU325" i="1" s="1"/>
  <c r="AN326" i="1"/>
  <c r="Z326" i="1"/>
  <c r="AO326" i="1" s="1"/>
  <c r="BA326" i="1"/>
  <c r="BB326" i="1" s="1"/>
  <c r="U328" i="1"/>
  <c r="Y328" i="1" s="1"/>
  <c r="O329" i="1"/>
  <c r="AP331" i="1"/>
  <c r="AS331" i="1" s="1"/>
  <c r="AI332" i="1"/>
  <c r="BC332" i="1"/>
  <c r="BD332" i="1" s="1"/>
  <c r="AH332" i="1"/>
  <c r="AU332" i="1" s="1"/>
  <c r="W311" i="1"/>
  <c r="BL314" i="1"/>
  <c r="AI315" i="1"/>
  <c r="BC315" i="1"/>
  <c r="BD315" i="1" s="1"/>
  <c r="AH315" i="1"/>
  <c r="AU315" i="1" s="1"/>
  <c r="U316" i="1"/>
  <c r="Y316" i="1" s="1"/>
  <c r="O318" i="1"/>
  <c r="AS318" i="1"/>
  <c r="W319" i="1"/>
  <c r="AE323" i="1"/>
  <c r="U324" i="1"/>
  <c r="Y324" i="1" s="1"/>
  <c r="U325" i="1"/>
  <c r="Y325" i="1" s="1"/>
  <c r="O326" i="1"/>
  <c r="AP328" i="1"/>
  <c r="AS328" i="1" s="1"/>
  <c r="AI329" i="1"/>
  <c r="BC329" i="1"/>
  <c r="BD329" i="1" s="1"/>
  <c r="AH329" i="1"/>
  <c r="U332" i="1"/>
  <c r="Y332" i="1" s="1"/>
  <c r="W333" i="1"/>
  <c r="BA333" i="1"/>
  <c r="BB333" i="1" s="1"/>
  <c r="AI335" i="1"/>
  <c r="BC335" i="1"/>
  <c r="BD335" i="1" s="1"/>
  <c r="AH335" i="1"/>
  <c r="AU335" i="1" s="1"/>
  <c r="AI336" i="1"/>
  <c r="BC336" i="1"/>
  <c r="AH336" i="1"/>
  <c r="AU336" i="1" s="1"/>
  <c r="AN312" i="1"/>
  <c r="Z312" i="1"/>
  <c r="AO312" i="1" s="1"/>
  <c r="AI316" i="1"/>
  <c r="BC316" i="1"/>
  <c r="AH316" i="1"/>
  <c r="AU316" i="1" s="1"/>
  <c r="AS319" i="1"/>
  <c r="AN320" i="1"/>
  <c r="Z320" i="1"/>
  <c r="AO320" i="1" s="1"/>
  <c r="BL323" i="1"/>
  <c r="AI324" i="1"/>
  <c r="BC324" i="1"/>
  <c r="AH324" i="1"/>
  <c r="AU324" i="1" s="1"/>
  <c r="AI326" i="1"/>
  <c r="BC326" i="1"/>
  <c r="BD326" i="1" s="1"/>
  <c r="AH326" i="1"/>
  <c r="AU326" i="1" s="1"/>
  <c r="AN330" i="1"/>
  <c r="Z330" i="1"/>
  <c r="AO330" i="1" s="1"/>
  <c r="AS312" i="1"/>
  <c r="AN313" i="1"/>
  <c r="Z313" i="1"/>
  <c r="AO313" i="1" s="1"/>
  <c r="AE317" i="1"/>
  <c r="AS320" i="1"/>
  <c r="Z321" i="1"/>
  <c r="AN327" i="1"/>
  <c r="Z327" i="1"/>
  <c r="AO327" i="1" s="1"/>
  <c r="BB327" i="1"/>
  <c r="AP329" i="1"/>
  <c r="AS329" i="1" s="1"/>
  <c r="BL332" i="1"/>
  <c r="AI333" i="1"/>
  <c r="BC333" i="1"/>
  <c r="BD333" i="1" s="1"/>
  <c r="AH333" i="1"/>
  <c r="AN334" i="1"/>
  <c r="Z334" i="1"/>
  <c r="AP338" i="1"/>
  <c r="AS338" i="1" s="1"/>
  <c r="AM339" i="1"/>
  <c r="BB339" i="1" s="1"/>
  <c r="AE341" i="1"/>
  <c r="U342" i="1"/>
  <c r="Y342" i="1" s="1"/>
  <c r="AS344" i="1"/>
  <c r="AN345" i="1"/>
  <c r="Z345" i="1"/>
  <c r="AO345" i="1" s="1"/>
  <c r="AP346" i="1"/>
  <c r="AM347" i="1"/>
  <c r="BB347" i="1" s="1"/>
  <c r="AE349" i="1"/>
  <c r="U350" i="1"/>
  <c r="Y350" i="1" s="1"/>
  <c r="AI351" i="1"/>
  <c r="BC351" i="1"/>
  <c r="BD351" i="1" s="1"/>
  <c r="AH351" i="1"/>
  <c r="AU351" i="1" s="1"/>
  <c r="AN352" i="1"/>
  <c r="Z352" i="1"/>
  <c r="AO352" i="1" s="1"/>
  <c r="BA352" i="1"/>
  <c r="BB352" i="1" s="1"/>
  <c r="AS353" i="1"/>
  <c r="U354" i="1"/>
  <c r="Y354" i="1" s="1"/>
  <c r="AP357" i="1"/>
  <c r="AI358" i="1"/>
  <c r="BC358" i="1"/>
  <c r="BD358" i="1" s="1"/>
  <c r="AH358" i="1"/>
  <c r="AU358" i="1" s="1"/>
  <c r="AN359" i="1"/>
  <c r="Z359" i="1"/>
  <c r="AO359" i="1" s="1"/>
  <c r="BA359" i="1"/>
  <c r="BB359" i="1" s="1"/>
  <c r="Z364" i="1"/>
  <c r="W338" i="1"/>
  <c r="BL341" i="1"/>
  <c r="AI342" i="1"/>
  <c r="BC342" i="1"/>
  <c r="AH342" i="1"/>
  <c r="U343" i="1"/>
  <c r="Y343" i="1" s="1"/>
  <c r="AS345" i="1"/>
  <c r="W346" i="1"/>
  <c r="AE350" i="1"/>
  <c r="U351" i="1"/>
  <c r="Y351" i="1" s="1"/>
  <c r="AI355" i="1"/>
  <c r="BC355" i="1"/>
  <c r="BD355" i="1" s="1"/>
  <c r="AH355" i="1"/>
  <c r="W356" i="1"/>
  <c r="BA356" i="1"/>
  <c r="BB356" i="1" s="1"/>
  <c r="U358" i="1"/>
  <c r="Y358" i="1" s="1"/>
  <c r="AI362" i="1"/>
  <c r="BC362" i="1"/>
  <c r="BD362" i="1" s="1"/>
  <c r="AH362" i="1"/>
  <c r="BB365" i="1"/>
  <c r="BB367" i="1"/>
  <c r="BB373" i="1"/>
  <c r="BB379" i="1"/>
  <c r="W335" i="1"/>
  <c r="Z339" i="1"/>
  <c r="AI343" i="1"/>
  <c r="BC343" i="1"/>
  <c r="AH343" i="1"/>
  <c r="AS346" i="1"/>
  <c r="Z347" i="1"/>
  <c r="BL350" i="1"/>
  <c r="AI352" i="1"/>
  <c r="BC352" i="1"/>
  <c r="BD352" i="1" s="1"/>
  <c r="AH352" i="1"/>
  <c r="AN353" i="1"/>
  <c r="Z353" i="1"/>
  <c r="AO353" i="1" s="1"/>
  <c r="AS357" i="1"/>
  <c r="AI359" i="1"/>
  <c r="BC359" i="1"/>
  <c r="BD359" i="1" s="1"/>
  <c r="AH359" i="1"/>
  <c r="AN361" i="1"/>
  <c r="Z361" i="1"/>
  <c r="AO361" i="1" s="1"/>
  <c r="AM334" i="1"/>
  <c r="AM336" i="1"/>
  <c r="AN336" i="1" s="1"/>
  <c r="AM337" i="1"/>
  <c r="AN337" i="1" s="1"/>
  <c r="U338" i="1"/>
  <c r="Y338" i="1" s="1"/>
  <c r="AS339" i="1"/>
  <c r="AN340" i="1"/>
  <c r="Z340" i="1"/>
  <c r="AO340" i="1" s="1"/>
  <c r="AM342" i="1"/>
  <c r="BB342" i="1" s="1"/>
  <c r="AE344" i="1"/>
  <c r="AS347" i="1"/>
  <c r="AN348" i="1"/>
  <c r="Z348" i="1"/>
  <c r="AO348" i="1" s="1"/>
  <c r="AM350" i="1"/>
  <c r="BB350" i="1" s="1"/>
  <c r="AP355" i="1"/>
  <c r="AS355" i="1" s="1"/>
  <c r="AI356" i="1"/>
  <c r="BC356" i="1"/>
  <c r="BD356" i="1" s="1"/>
  <c r="AH356" i="1"/>
  <c r="Z360" i="1"/>
  <c r="Z336" i="1"/>
  <c r="AO336" i="1" s="1"/>
  <c r="Z337" i="1"/>
  <c r="AS340" i="1"/>
  <c r="W341" i="1"/>
  <c r="AM343" i="1"/>
  <c r="BB343" i="1" s="1"/>
  <c r="BL344" i="1"/>
  <c r="AE345" i="1"/>
  <c r="U346" i="1"/>
  <c r="Y346" i="1" s="1"/>
  <c r="AS348" i="1"/>
  <c r="W349" i="1"/>
  <c r="AS351" i="1"/>
  <c r="AP352" i="1"/>
  <c r="AS352" i="1" s="1"/>
  <c r="AI353" i="1"/>
  <c r="BC353" i="1"/>
  <c r="BD353" i="1" s="1"/>
  <c r="AH353" i="1"/>
  <c r="U356" i="1"/>
  <c r="Y356" i="1" s="1"/>
  <c r="W357" i="1"/>
  <c r="BA357" i="1"/>
  <c r="BB357" i="1" s="1"/>
  <c r="AS358" i="1"/>
  <c r="AP359" i="1"/>
  <c r="AS359" i="1" s="1"/>
  <c r="AI361" i="1"/>
  <c r="BC361" i="1"/>
  <c r="BD361" i="1" s="1"/>
  <c r="AH361" i="1"/>
  <c r="BL362" i="1"/>
  <c r="AS362" i="1"/>
  <c r="AE338" i="1"/>
  <c r="U339" i="1"/>
  <c r="Y339" i="1" s="1"/>
  <c r="AS341" i="1"/>
  <c r="W342" i="1"/>
  <c r="AE346" i="1"/>
  <c r="U347" i="1"/>
  <c r="Y347" i="1" s="1"/>
  <c r="AS349" i="1"/>
  <c r="W350" i="1"/>
  <c r="U353" i="1"/>
  <c r="Y353" i="1" s="1"/>
  <c r="W354" i="1"/>
  <c r="BA354" i="1"/>
  <c r="BB354" i="1" s="1"/>
  <c r="AP356" i="1"/>
  <c r="AS356" i="1" s="1"/>
  <c r="BL359" i="1"/>
  <c r="AI360" i="1"/>
  <c r="BC360" i="1"/>
  <c r="AH360" i="1"/>
  <c r="Z365" i="1"/>
  <c r="AO365" i="1" s="1"/>
  <c r="AN365" i="1"/>
  <c r="BA334" i="1"/>
  <c r="BB334" i="1" s="1"/>
  <c r="BA335" i="1"/>
  <c r="BA336" i="1"/>
  <c r="BB336" i="1" s="1"/>
  <c r="BA337" i="1"/>
  <c r="BB337" i="1" s="1"/>
  <c r="BL338" i="1"/>
  <c r="AI339" i="1"/>
  <c r="BC339" i="1"/>
  <c r="AH339" i="1"/>
  <c r="AU339" i="1" s="1"/>
  <c r="AS342" i="1"/>
  <c r="Z343" i="1"/>
  <c r="AI347" i="1"/>
  <c r="BC347" i="1"/>
  <c r="AH347" i="1"/>
  <c r="AS350" i="1"/>
  <c r="AN351" i="1"/>
  <c r="Z351" i="1"/>
  <c r="AO351" i="1" s="1"/>
  <c r="BL356" i="1"/>
  <c r="AI357" i="1"/>
  <c r="BC357" i="1"/>
  <c r="BD357" i="1" s="1"/>
  <c r="AH357" i="1"/>
  <c r="AN358" i="1"/>
  <c r="Z358" i="1"/>
  <c r="AO358" i="1" s="1"/>
  <c r="AM360" i="1"/>
  <c r="AN360" i="1" s="1"/>
  <c r="AP360" i="1"/>
  <c r="AS360" i="1" s="1"/>
  <c r="AE340" i="1"/>
  <c r="AS343" i="1"/>
  <c r="AN344" i="1"/>
  <c r="Z344" i="1"/>
  <c r="AO344" i="1" s="1"/>
  <c r="BL347" i="1"/>
  <c r="AE348" i="1"/>
  <c r="AI354" i="1"/>
  <c r="BC354" i="1"/>
  <c r="BD354" i="1" s="1"/>
  <c r="AH354" i="1"/>
  <c r="AU354" i="1" s="1"/>
  <c r="AN355" i="1"/>
  <c r="Z355" i="1"/>
  <c r="AO355" i="1" s="1"/>
  <c r="BB355" i="1"/>
  <c r="AN362" i="1"/>
  <c r="AI363" i="1"/>
  <c r="AH363" i="1"/>
  <c r="AU363" i="1" s="1"/>
  <c r="BC363" i="1"/>
  <c r="BD363" i="1" s="1"/>
  <c r="BB372" i="1"/>
  <c r="Z362" i="1"/>
  <c r="AO362" i="1" s="1"/>
  <c r="AE364" i="1"/>
  <c r="BG364" i="1"/>
  <c r="BE365" i="1"/>
  <c r="AE366" i="1"/>
  <c r="U367" i="1"/>
  <c r="Y367" i="1" s="1"/>
  <c r="AN370" i="1"/>
  <c r="Z370" i="1"/>
  <c r="AO370" i="1" s="1"/>
  <c r="AP371" i="1"/>
  <c r="AS371" i="1" s="1"/>
  <c r="AM372" i="1"/>
  <c r="AE374" i="1"/>
  <c r="U375" i="1"/>
  <c r="Y375" i="1" s="1"/>
  <c r="AN378" i="1"/>
  <c r="Z378" i="1"/>
  <c r="AO378" i="1" s="1"/>
  <c r="AP379" i="1"/>
  <c r="AS379" i="1" s="1"/>
  <c r="AM380" i="1"/>
  <c r="AN380" i="1" s="1"/>
  <c r="AP382" i="1"/>
  <c r="AP384" i="1"/>
  <c r="AS384" i="1" s="1"/>
  <c r="AV384" i="1" s="1"/>
  <c r="AM384" i="1"/>
  <c r="AN384" i="1" s="1"/>
  <c r="AI386" i="1"/>
  <c r="BC386" i="1"/>
  <c r="AH386" i="1"/>
  <c r="BA363" i="1"/>
  <c r="BB363" i="1" s="1"/>
  <c r="AS365" i="1"/>
  <c r="AV365" i="1" s="1"/>
  <c r="AE367" i="1"/>
  <c r="U368" i="1"/>
  <c r="Y368" i="1" s="1"/>
  <c r="AS370" i="1"/>
  <c r="W371" i="1"/>
  <c r="BL374" i="1"/>
  <c r="AE375" i="1"/>
  <c r="U376" i="1"/>
  <c r="Y376" i="1" s="1"/>
  <c r="AS378" i="1"/>
  <c r="W379" i="1"/>
  <c r="BB385" i="1"/>
  <c r="BA360" i="1"/>
  <c r="AP361" i="1"/>
  <c r="AS361" i="1" s="1"/>
  <c r="BA361" i="1"/>
  <c r="BB361" i="1" s="1"/>
  <c r="AP362" i="1"/>
  <c r="BA362" i="1"/>
  <c r="BB362" i="1" s="1"/>
  <c r="BL365" i="1"/>
  <c r="AI368" i="1"/>
  <c r="BC368" i="1"/>
  <c r="AH368" i="1"/>
  <c r="AN372" i="1"/>
  <c r="Z372" i="1"/>
  <c r="AO372" i="1" s="1"/>
  <c r="AI376" i="1"/>
  <c r="BC376" i="1"/>
  <c r="AH376" i="1"/>
  <c r="Z380" i="1"/>
  <c r="AN382" i="1"/>
  <c r="Z382" i="1"/>
  <c r="AO382" i="1" s="1"/>
  <c r="AI383" i="1"/>
  <c r="BC383" i="1"/>
  <c r="BD383" i="1" s="1"/>
  <c r="AH383" i="1"/>
  <c r="AU383" i="1" s="1"/>
  <c r="BL383" i="1"/>
  <c r="AX385" i="1"/>
  <c r="AM364" i="1"/>
  <c r="AN364" i="1" s="1"/>
  <c r="AH365" i="1"/>
  <c r="AM367" i="1"/>
  <c r="BL368" i="1"/>
  <c r="AE369" i="1"/>
  <c r="AS372" i="1"/>
  <c r="AN373" i="1"/>
  <c r="Z373" i="1"/>
  <c r="AO373" i="1" s="1"/>
  <c r="AM375" i="1"/>
  <c r="BB375" i="1" s="1"/>
  <c r="AE377" i="1"/>
  <c r="AS380" i="1"/>
  <c r="AN381" i="1"/>
  <c r="Z381" i="1"/>
  <c r="AO381" i="1" s="1"/>
  <c r="AN366" i="1"/>
  <c r="Z366" i="1"/>
  <c r="AO366" i="1" s="1"/>
  <c r="AM368" i="1"/>
  <c r="AE370" i="1"/>
  <c r="U371" i="1"/>
  <c r="Y371" i="1" s="1"/>
  <c r="AS373" i="1"/>
  <c r="AN374" i="1"/>
  <c r="Z374" i="1"/>
  <c r="AO374" i="1" s="1"/>
  <c r="AM376" i="1"/>
  <c r="BB376" i="1" s="1"/>
  <c r="BL377" i="1"/>
  <c r="AE378" i="1"/>
  <c r="U379" i="1"/>
  <c r="Y379" i="1" s="1"/>
  <c r="AS381" i="1"/>
  <c r="AS366" i="1"/>
  <c r="W367" i="1"/>
  <c r="AE371" i="1"/>
  <c r="U372" i="1"/>
  <c r="Y372" i="1" s="1"/>
  <c r="AS374" i="1"/>
  <c r="W375" i="1"/>
  <c r="AE379" i="1"/>
  <c r="U380" i="1"/>
  <c r="Y380" i="1" s="1"/>
  <c r="U382" i="1"/>
  <c r="Y382" i="1" s="1"/>
  <c r="AE382" i="1"/>
  <c r="BA382" i="1"/>
  <c r="BB382" i="1" s="1"/>
  <c r="W363" i="1"/>
  <c r="AS367" i="1"/>
  <c r="AN368" i="1"/>
  <c r="Z368" i="1"/>
  <c r="AO368" i="1" s="1"/>
  <c r="BL371" i="1"/>
  <c r="AI372" i="1"/>
  <c r="BC372" i="1"/>
  <c r="BD372" i="1" s="1"/>
  <c r="AH372" i="1"/>
  <c r="AS375" i="1"/>
  <c r="Z376" i="1"/>
  <c r="AI380" i="1"/>
  <c r="BC380" i="1"/>
  <c r="AH380" i="1"/>
  <c r="AN398" i="1"/>
  <c r="Z398" i="1"/>
  <c r="AO398" i="1" s="1"/>
  <c r="AS364" i="1"/>
  <c r="BC365" i="1"/>
  <c r="BD365" i="1" s="1"/>
  <c r="AS368" i="1"/>
  <c r="AN369" i="1"/>
  <c r="Z369" i="1"/>
  <c r="AO369" i="1" s="1"/>
  <c r="AE373" i="1"/>
  <c r="AS376" i="1"/>
  <c r="AN377" i="1"/>
  <c r="Z377" i="1"/>
  <c r="AO377" i="1" s="1"/>
  <c r="BL380" i="1"/>
  <c r="AE381" i="1"/>
  <c r="AN383" i="1"/>
  <c r="Z383" i="1"/>
  <c r="AO383" i="1" s="1"/>
  <c r="AN385" i="1"/>
  <c r="Z385" i="1"/>
  <c r="AO385" i="1" s="1"/>
  <c r="AS382" i="1"/>
  <c r="BE384" i="1"/>
  <c r="BJ384" i="1" s="1"/>
  <c r="AS386" i="1"/>
  <c r="AS387" i="1"/>
  <c r="AV387" i="1" s="1"/>
  <c r="AS390" i="1"/>
  <c r="AV390" i="1" s="1"/>
  <c r="AH391" i="1"/>
  <c r="AU391" i="1" s="1"/>
  <c r="AS393" i="1"/>
  <c r="AV393" i="1" s="1"/>
  <c r="AH394" i="1"/>
  <c r="AU394" i="1" s="1"/>
  <c r="BG398" i="1"/>
  <c r="U398" i="1"/>
  <c r="Y398" i="1" s="1"/>
  <c r="Z399" i="1"/>
  <c r="AO399" i="1" s="1"/>
  <c r="AM399" i="1"/>
  <c r="AN399" i="1" s="1"/>
  <c r="Z401" i="1"/>
  <c r="AM401" i="1"/>
  <c r="AN401" i="1" s="1"/>
  <c r="AS402" i="1"/>
  <c r="AV402" i="1" s="1"/>
  <c r="AS385" i="1"/>
  <c r="AV385" i="1" s="1"/>
  <c r="AO389" i="1"/>
  <c r="BC391" i="1"/>
  <c r="BD391" i="1" s="1"/>
  <c r="AO392" i="1"/>
  <c r="BC394" i="1"/>
  <c r="BD394" i="1" s="1"/>
  <c r="AO395" i="1"/>
  <c r="AU403" i="1"/>
  <c r="AX387" i="1"/>
  <c r="AS389" i="1"/>
  <c r="AV389" i="1" s="1"/>
  <c r="AX390" i="1"/>
  <c r="BE390" i="1" s="1"/>
  <c r="BJ390" i="1" s="1"/>
  <c r="AS392" i="1"/>
  <c r="AX393" i="1"/>
  <c r="AS395" i="1"/>
  <c r="AE400" i="1"/>
  <c r="BA400" i="1"/>
  <c r="AN403" i="1"/>
  <c r="Z403" i="1"/>
  <c r="AO403" i="1" s="1"/>
  <c r="AH387" i="1"/>
  <c r="AU387" i="1" s="1"/>
  <c r="AH390" i="1"/>
  <c r="AH393" i="1"/>
  <c r="AN404" i="1"/>
  <c r="Z404" i="1"/>
  <c r="AO404" i="1" s="1"/>
  <c r="AN406" i="1"/>
  <c r="Z406" i="1"/>
  <c r="AO406" i="1" s="1"/>
  <c r="AH385" i="1"/>
  <c r="BC387" i="1"/>
  <c r="BD387" i="1" s="1"/>
  <c r="AX389" i="1"/>
  <c r="BE389" i="1" s="1"/>
  <c r="BC390" i="1"/>
  <c r="BD390" i="1" s="1"/>
  <c r="AO391" i="1"/>
  <c r="BC393" i="1"/>
  <c r="BD393" i="1" s="1"/>
  <c r="AO394" i="1"/>
  <c r="Z400" i="1"/>
  <c r="AM400" i="1"/>
  <c r="AN400" i="1" s="1"/>
  <c r="AN402" i="1"/>
  <c r="Z402" i="1"/>
  <c r="AO402" i="1" s="1"/>
  <c r="AX402" i="1"/>
  <c r="BE402" i="1" s="1"/>
  <c r="BJ402" i="1" s="1"/>
  <c r="AH384" i="1"/>
  <c r="AM386" i="1"/>
  <c r="AO386" i="1" s="1"/>
  <c r="AH389" i="1"/>
  <c r="AU389" i="1" s="1"/>
  <c r="AH392" i="1"/>
  <c r="AH395" i="1"/>
  <c r="AI398" i="1"/>
  <c r="BC398" i="1"/>
  <c r="BD398" i="1" s="1"/>
  <c r="BG405" i="1"/>
  <c r="W405" i="1"/>
  <c r="AU398" i="1"/>
  <c r="AE399" i="1"/>
  <c r="BA399" i="1"/>
  <c r="BB399" i="1" s="1"/>
  <c r="AE401" i="1"/>
  <c r="BA401" i="1"/>
  <c r="AX388" i="1"/>
  <c r="AX391" i="1"/>
  <c r="BE391" i="1" s="1"/>
  <c r="BJ391" i="1" s="1"/>
  <c r="AX394" i="1"/>
  <c r="BD403" i="1"/>
  <c r="AS405" i="1"/>
  <c r="AV405" i="1" s="1"/>
  <c r="AN408" i="1"/>
  <c r="BG412" i="1"/>
  <c r="U412" i="1"/>
  <c r="Y412" i="1" s="1"/>
  <c r="BL413" i="1"/>
  <c r="BB419" i="1"/>
  <c r="AI420" i="1"/>
  <c r="BC420" i="1"/>
  <c r="BD420" i="1" s="1"/>
  <c r="AH420" i="1"/>
  <c r="AU420" i="1" s="1"/>
  <c r="Z426" i="1"/>
  <c r="O402" i="1"/>
  <c r="BA402" i="1"/>
  <c r="BB402" i="1" s="1"/>
  <c r="O403" i="1"/>
  <c r="BA403" i="1"/>
  <c r="BB403" i="1" s="1"/>
  <c r="BA406" i="1"/>
  <c r="BB406" i="1" s="1"/>
  <c r="U407" i="1"/>
  <c r="Y407" i="1" s="1"/>
  <c r="BB407" i="1"/>
  <c r="AS409" i="1"/>
  <c r="BA412" i="1"/>
  <c r="BB412" i="1" s="1"/>
  <c r="AI415" i="1"/>
  <c r="BC415" i="1"/>
  <c r="BD415" i="1" s="1"/>
  <c r="AH415" i="1"/>
  <c r="AN420" i="1"/>
  <c r="Z420" i="1"/>
  <c r="AO420" i="1" s="1"/>
  <c r="BD406" i="1"/>
  <c r="AX407" i="1"/>
  <c r="AP410" i="1"/>
  <c r="AS410" i="1" s="1"/>
  <c r="AM410" i="1"/>
  <c r="Z415" i="1"/>
  <c r="AO415" i="1" s="1"/>
  <c r="AN415" i="1"/>
  <c r="AI421" i="1"/>
  <c r="AH421" i="1"/>
  <c r="AU421" i="1" s="1"/>
  <c r="BC421" i="1"/>
  <c r="AE430" i="1"/>
  <c r="BA430" i="1"/>
  <c r="BB430" i="1" s="1"/>
  <c r="BE403" i="1"/>
  <c r="BJ403" i="1" s="1"/>
  <c r="AH407" i="1"/>
  <c r="AU407" i="1" s="1"/>
  <c r="BC407" i="1"/>
  <c r="BD407" i="1" s="1"/>
  <c r="BA425" i="1"/>
  <c r="BB425" i="1" s="1"/>
  <c r="AE425" i="1"/>
  <c r="BG399" i="1"/>
  <c r="BG400" i="1"/>
  <c r="BG401" i="1"/>
  <c r="BG404" i="1"/>
  <c r="AH404" i="1"/>
  <c r="AU404" i="1" s="1"/>
  <c r="AV404" i="1"/>
  <c r="AM405" i="1"/>
  <c r="BB405" i="1" s="1"/>
  <c r="Z407" i="1"/>
  <c r="AO407" i="1" s="1"/>
  <c r="AN407" i="1"/>
  <c r="AI408" i="1"/>
  <c r="BC408" i="1"/>
  <c r="BD408" i="1" s="1"/>
  <c r="U409" i="1"/>
  <c r="Y409" i="1" s="1"/>
  <c r="BA409" i="1"/>
  <c r="BB409" i="1" s="1"/>
  <c r="AE409" i="1"/>
  <c r="U410" i="1"/>
  <c r="Y410" i="1" s="1"/>
  <c r="AI412" i="1"/>
  <c r="BC412" i="1"/>
  <c r="AM419" i="1"/>
  <c r="AO419" i="1" s="1"/>
  <c r="AP419" i="1"/>
  <c r="AS419" i="1" s="1"/>
  <c r="AE426" i="1"/>
  <c r="BA426" i="1"/>
  <c r="AI427" i="1"/>
  <c r="AH427" i="1"/>
  <c r="BC427" i="1"/>
  <c r="BD427" i="1" s="1"/>
  <c r="BG402" i="1"/>
  <c r="BG403" i="1"/>
  <c r="BC405" i="1"/>
  <c r="AS406" i="1"/>
  <c r="AV406" i="1" s="1"/>
  <c r="BG407" i="1"/>
  <c r="AH408" i="1"/>
  <c r="AH412" i="1"/>
  <c r="AI414" i="1"/>
  <c r="AH414" i="1"/>
  <c r="BC414" i="1"/>
  <c r="BD414" i="1" s="1"/>
  <c r="AN419" i="1"/>
  <c r="AI422" i="1"/>
  <c r="Z431" i="1"/>
  <c r="AN431" i="1"/>
  <c r="BA404" i="1"/>
  <c r="BB404" i="1" s="1"/>
  <c r="AX406" i="1"/>
  <c r="BE406" i="1"/>
  <c r="BJ406" i="1" s="1"/>
  <c r="BB408" i="1"/>
  <c r="W410" i="1"/>
  <c r="AI417" i="1"/>
  <c r="AH417" i="1"/>
  <c r="BC417" i="1"/>
  <c r="BD417" i="1" s="1"/>
  <c r="Z418" i="1"/>
  <c r="AO418" i="1" s="1"/>
  <c r="AN418" i="1"/>
  <c r="AV403" i="1"/>
  <c r="BC404" i="1"/>
  <c r="BD404" i="1" s="1"/>
  <c r="AH406" i="1"/>
  <c r="AI413" i="1"/>
  <c r="AH413" i="1"/>
  <c r="AU413" i="1" s="1"/>
  <c r="BC413" i="1"/>
  <c r="BD413" i="1" s="1"/>
  <c r="AS415" i="1"/>
  <c r="U417" i="1"/>
  <c r="Y417" i="1" s="1"/>
  <c r="AE418" i="1"/>
  <c r="BA418" i="1"/>
  <c r="BB418" i="1" s="1"/>
  <c r="AI419" i="1"/>
  <c r="AH419" i="1"/>
  <c r="BC419" i="1"/>
  <c r="BD419" i="1" s="1"/>
  <c r="AS421" i="1"/>
  <c r="AI431" i="1"/>
  <c r="BC431" i="1"/>
  <c r="W412" i="1"/>
  <c r="BB413" i="1"/>
  <c r="W417" i="1"/>
  <c r="AP431" i="1"/>
  <c r="AM431" i="1"/>
  <c r="AE433" i="1"/>
  <c r="BA433" i="1"/>
  <c r="BB433" i="1" s="1"/>
  <c r="AI423" i="1"/>
  <c r="BC423" i="1"/>
  <c r="BD423" i="1" s="1"/>
  <c r="AN425" i="1"/>
  <c r="AM426" i="1"/>
  <c r="AN426" i="1" s="1"/>
  <c r="BG426" i="1"/>
  <c r="AN428" i="1"/>
  <c r="AE428" i="1"/>
  <c r="AS431" i="1"/>
  <c r="AU431" i="1" s="1"/>
  <c r="W409" i="1"/>
  <c r="AE410" i="1"/>
  <c r="BA410" i="1"/>
  <c r="AO413" i="1"/>
  <c r="BG414" i="1"/>
  <c r="AI416" i="1"/>
  <c r="BC416" i="1"/>
  <c r="BD416" i="1" s="1"/>
  <c r="AM421" i="1"/>
  <c r="AN421" i="1" s="1"/>
  <c r="BG422" i="1"/>
  <c r="Z423" i="1"/>
  <c r="AO423" i="1" s="1"/>
  <c r="AN423" i="1"/>
  <c r="AH423" i="1"/>
  <c r="U426" i="1"/>
  <c r="Y426" i="1" s="1"/>
  <c r="AP427" i="1"/>
  <c r="AS427" i="1" s="1"/>
  <c r="BL428" i="1"/>
  <c r="AM429" i="1"/>
  <c r="AN429" i="1" s="1"/>
  <c r="AI434" i="1"/>
  <c r="BC434" i="1"/>
  <c r="AI424" i="1"/>
  <c r="BC424" i="1"/>
  <c r="BD424" i="1" s="1"/>
  <c r="AI432" i="1"/>
  <c r="AH432" i="1"/>
  <c r="BC432" i="1"/>
  <c r="BD432" i="1" s="1"/>
  <c r="Z433" i="1"/>
  <c r="AO433" i="1" s="1"/>
  <c r="AN433" i="1"/>
  <c r="AI411" i="1"/>
  <c r="AH411" i="1"/>
  <c r="BC411" i="1"/>
  <c r="BD411" i="1" s="1"/>
  <c r="AS412" i="1"/>
  <c r="AP423" i="1"/>
  <c r="AS423" i="1" s="1"/>
  <c r="AH424" i="1"/>
  <c r="Z430" i="1"/>
  <c r="AO430" i="1" s="1"/>
  <c r="BB431" i="1"/>
  <c r="BL434" i="1"/>
  <c r="AS414" i="1"/>
  <c r="AS422" i="1"/>
  <c r="AS430" i="1"/>
  <c r="AN434" i="1"/>
  <c r="BA434" i="1"/>
  <c r="AS411" i="1"/>
  <c r="AM412" i="1"/>
  <c r="AS408" i="1"/>
  <c r="AS416" i="1"/>
  <c r="AU416" i="1" s="1"/>
  <c r="AS424" i="1"/>
  <c r="BC429" i="1"/>
  <c r="BD429" i="1" s="1"/>
  <c r="AS432" i="1"/>
  <c r="AS429" i="1"/>
  <c r="AV429" i="1" s="1"/>
  <c r="AS418" i="1"/>
  <c r="AS426" i="1"/>
  <c r="AH429" i="1"/>
  <c r="AS433" i="1"/>
  <c r="AV82" i="1" l="1"/>
  <c r="BF60" i="1"/>
  <c r="AO14" i="1"/>
  <c r="BE14" i="1"/>
  <c r="BJ14" i="1" s="1"/>
  <c r="AV92" i="1"/>
  <c r="AU92" i="1"/>
  <c r="AV303" i="1"/>
  <c r="AY303" i="1" s="1"/>
  <c r="AX303" i="1"/>
  <c r="BE303" i="1" s="1"/>
  <c r="BJ303" i="1" s="1"/>
  <c r="BB434" i="1"/>
  <c r="AO429" i="1"/>
  <c r="AH422" i="1"/>
  <c r="AU422" i="1" s="1"/>
  <c r="AO400" i="1"/>
  <c r="AO388" i="1"/>
  <c r="BE393" i="1"/>
  <c r="BJ393" i="1" s="1"/>
  <c r="AN376" i="1"/>
  <c r="BE385" i="1"/>
  <c r="BJ385" i="1" s="1"/>
  <c r="AN343" i="1"/>
  <c r="BB335" i="1"/>
  <c r="BB303" i="1"/>
  <c r="BB308" i="1"/>
  <c r="AO296" i="1"/>
  <c r="AO298" i="1"/>
  <c r="AN294" i="1"/>
  <c r="BE283" i="1"/>
  <c r="BJ283" i="1" s="1"/>
  <c r="AN287" i="1"/>
  <c r="AV267" i="1"/>
  <c r="BB253" i="1"/>
  <c r="BD216" i="1"/>
  <c r="AO212" i="1"/>
  <c r="BB175" i="1"/>
  <c r="AU200" i="1"/>
  <c r="BB208" i="1"/>
  <c r="AN193" i="1"/>
  <c r="BB169" i="1"/>
  <c r="BB168" i="1"/>
  <c r="AU237" i="1"/>
  <c r="AO146" i="1"/>
  <c r="AU112" i="1"/>
  <c r="AU99" i="1"/>
  <c r="AO112" i="1"/>
  <c r="BE92" i="1"/>
  <c r="BJ92" i="1" s="1"/>
  <c r="AN44" i="1"/>
  <c r="AN26" i="1"/>
  <c r="BD52" i="1"/>
  <c r="BF52" i="1" s="1"/>
  <c r="AU86" i="1"/>
  <c r="AO43" i="1"/>
  <c r="BC36" i="1"/>
  <c r="BE36" i="1" s="1"/>
  <c r="BJ36" i="1" s="1"/>
  <c r="BF6" i="1"/>
  <c r="AI306" i="1"/>
  <c r="BC306" i="1"/>
  <c r="BD306" i="1" s="1"/>
  <c r="AH306" i="1"/>
  <c r="AU306" i="1" s="1"/>
  <c r="BB389" i="1"/>
  <c r="AI304" i="1"/>
  <c r="AH304" i="1"/>
  <c r="AU304" i="1" s="1"/>
  <c r="BC304" i="1"/>
  <c r="BD304" i="1" s="1"/>
  <c r="BD389" i="1"/>
  <c r="AN422" i="1"/>
  <c r="Z422" i="1"/>
  <c r="AO422" i="1" s="1"/>
  <c r="AI397" i="1"/>
  <c r="BC397" i="1"/>
  <c r="BD397" i="1" s="1"/>
  <c r="AH397" i="1"/>
  <c r="AU397" i="1" s="1"/>
  <c r="AO393" i="1"/>
  <c r="BB422" i="1"/>
  <c r="AI255" i="1"/>
  <c r="AX255" i="1" s="1"/>
  <c r="BE255" i="1" s="1"/>
  <c r="BJ255" i="1" s="1"/>
  <c r="BC255" i="1"/>
  <c r="BD255" i="1" s="1"/>
  <c r="AH255" i="1"/>
  <c r="AU255" i="1" s="1"/>
  <c r="AI249" i="1"/>
  <c r="BC249" i="1"/>
  <c r="BD249" i="1" s="1"/>
  <c r="AH249" i="1"/>
  <c r="AU249" i="1" s="1"/>
  <c r="AO247" i="1"/>
  <c r="AH301" i="1"/>
  <c r="AU301" i="1" s="1"/>
  <c r="BC301" i="1"/>
  <c r="AI301" i="1"/>
  <c r="AO267" i="1"/>
  <c r="AO261" i="1"/>
  <c r="AO226" i="1"/>
  <c r="BB63" i="1"/>
  <c r="BD92" i="1"/>
  <c r="AN252" i="1"/>
  <c r="Z252" i="1"/>
  <c r="AO252" i="1" s="1"/>
  <c r="AO229" i="1"/>
  <c r="BC76" i="1"/>
  <c r="BD76" i="1" s="1"/>
  <c r="AI76" i="1"/>
  <c r="BC43" i="1"/>
  <c r="BD43" i="1" s="1"/>
  <c r="AI43" i="1"/>
  <c r="BB10" i="1"/>
  <c r="AO299" i="1"/>
  <c r="AU193" i="1"/>
  <c r="BC75" i="1"/>
  <c r="BD75" i="1" s="1"/>
  <c r="AI75" i="1"/>
  <c r="AX75" i="1" s="1"/>
  <c r="BE75" i="1" s="1"/>
  <c r="BJ75" i="1" s="1"/>
  <c r="BD376" i="1"/>
  <c r="BB306" i="1"/>
  <c r="AN290" i="1"/>
  <c r="AO253" i="1"/>
  <c r="Z245" i="1"/>
  <c r="AO245" i="1" s="1"/>
  <c r="BE216" i="1"/>
  <c r="BJ216" i="1" s="1"/>
  <c r="AN184" i="1"/>
  <c r="AO186" i="1"/>
  <c r="AH114" i="1"/>
  <c r="AU114" i="1" s="1"/>
  <c r="AU52" i="1"/>
  <c r="AH104" i="1"/>
  <c r="AU104" i="1" s="1"/>
  <c r="BF77" i="1"/>
  <c r="BF62" i="1"/>
  <c r="BE27" i="1"/>
  <c r="BJ27" i="1" s="1"/>
  <c r="AI265" i="1"/>
  <c r="BC265" i="1"/>
  <c r="BD265" i="1" s="1"/>
  <c r="AH265" i="1"/>
  <c r="AU265" i="1" s="1"/>
  <c r="BB267" i="1"/>
  <c r="AI259" i="1"/>
  <c r="AX259" i="1" s="1"/>
  <c r="BE259" i="1" s="1"/>
  <c r="BJ259" i="1" s="1"/>
  <c r="BC259" i="1"/>
  <c r="BD259" i="1" s="1"/>
  <c r="AH259" i="1"/>
  <c r="AI246" i="1"/>
  <c r="AX246" i="1" s="1"/>
  <c r="AH246" i="1"/>
  <c r="AU102" i="1"/>
  <c r="BC40" i="1"/>
  <c r="BD40" i="1" s="1"/>
  <c r="AI40" i="1"/>
  <c r="AV74" i="1"/>
  <c r="AY74" i="1" s="1"/>
  <c r="BD60" i="1"/>
  <c r="BC11" i="1"/>
  <c r="BD11" i="1" s="1"/>
  <c r="AI11" i="1"/>
  <c r="BC54" i="1"/>
  <c r="BD54" i="1" s="1"/>
  <c r="AI54" i="1"/>
  <c r="BD83" i="1"/>
  <c r="BC7" i="1"/>
  <c r="BD7" i="1" s="1"/>
  <c r="AI7" i="1"/>
  <c r="BE250" i="1"/>
  <c r="BJ250" i="1" s="1"/>
  <c r="AU429" i="1"/>
  <c r="AO421" i="1"/>
  <c r="AU432" i="1"/>
  <c r="BE429" i="1"/>
  <c r="BJ429" i="1" s="1"/>
  <c r="BE407" i="1"/>
  <c r="BB401" i="1"/>
  <c r="AU362" i="1"/>
  <c r="AO334" i="1"/>
  <c r="AO306" i="1"/>
  <c r="AN303" i="1"/>
  <c r="AV271" i="1"/>
  <c r="AY271" i="1" s="1"/>
  <c r="BF271" i="1" s="1"/>
  <c r="BE278" i="1"/>
  <c r="AU196" i="1"/>
  <c r="AV132" i="1"/>
  <c r="AV138" i="1"/>
  <c r="AN186" i="1"/>
  <c r="BB158" i="1"/>
  <c r="AN172" i="1"/>
  <c r="BC114" i="1"/>
  <c r="BD114" i="1" s="1"/>
  <c r="AU107" i="1"/>
  <c r="BE89" i="1"/>
  <c r="BJ89" i="1" s="1"/>
  <c r="AV90" i="1"/>
  <c r="AH75" i="1"/>
  <c r="AU75" i="1" s="1"/>
  <c r="BC104" i="1"/>
  <c r="BD104" i="1" s="1"/>
  <c r="AU96" i="1"/>
  <c r="AO60" i="1"/>
  <c r="AO47" i="1"/>
  <c r="Z87" i="1"/>
  <c r="AO87" i="1" s="1"/>
  <c r="BB51" i="1"/>
  <c r="AN32" i="1"/>
  <c r="AO53" i="1"/>
  <c r="BF53" i="1" s="1"/>
  <c r="BK53" i="1" s="1"/>
  <c r="BL53" i="1" s="1"/>
  <c r="AH11" i="1"/>
  <c r="AU11" i="1" s="1"/>
  <c r="AO13" i="1"/>
  <c r="AN14" i="1"/>
  <c r="BE16" i="1"/>
  <c r="BJ16" i="1" s="1"/>
  <c r="AO424" i="1"/>
  <c r="BB388" i="1"/>
  <c r="AV407" i="1"/>
  <c r="AY407" i="1" s="1"/>
  <c r="BF407" i="1" s="1"/>
  <c r="AN424" i="1"/>
  <c r="BB263" i="1"/>
  <c r="BD263" i="1"/>
  <c r="AH302" i="1"/>
  <c r="BC302" i="1"/>
  <c r="AI302" i="1"/>
  <c r="BB251" i="1"/>
  <c r="AN256" i="1"/>
  <c r="AV248" i="1"/>
  <c r="AY248" i="1" s="1"/>
  <c r="BF248" i="1" s="1"/>
  <c r="BH248" i="1" s="1"/>
  <c r="AX248" i="1"/>
  <c r="BE248" i="1" s="1"/>
  <c r="BB60" i="1"/>
  <c r="AI305" i="1"/>
  <c r="AH305" i="1"/>
  <c r="AU305" i="1" s="1"/>
  <c r="BC305" i="1"/>
  <c r="BD305" i="1" s="1"/>
  <c r="BC49" i="1"/>
  <c r="BD49" i="1" s="1"/>
  <c r="AI49" i="1"/>
  <c r="AV61" i="1"/>
  <c r="AY61" i="1" s="1"/>
  <c r="AX64" i="1"/>
  <c r="AV64" i="1"/>
  <c r="AI96" i="1"/>
  <c r="BC96" i="1"/>
  <c r="BD96" i="1" s="1"/>
  <c r="AH96" i="1"/>
  <c r="BB53" i="1"/>
  <c r="AO147" i="1"/>
  <c r="BD412" i="1"/>
  <c r="BF391" i="1"/>
  <c r="BB364" i="1"/>
  <c r="AO337" i="1"/>
  <c r="AN339" i="1"/>
  <c r="BB292" i="1"/>
  <c r="AO256" i="1"/>
  <c r="AV259" i="1"/>
  <c r="AY259" i="1" s="1"/>
  <c r="AV246" i="1"/>
  <c r="AH190" i="1"/>
  <c r="AU190" i="1" s="1"/>
  <c r="BD184" i="1"/>
  <c r="AN165" i="1"/>
  <c r="BE137" i="1"/>
  <c r="BJ137" i="1" s="1"/>
  <c r="AN47" i="1"/>
  <c r="AN53" i="1"/>
  <c r="AV36" i="1"/>
  <c r="BE3" i="1"/>
  <c r="BJ3" i="1" s="1"/>
  <c r="BB47" i="1"/>
  <c r="BD32" i="1"/>
  <c r="BF10" i="1"/>
  <c r="Z24" i="1"/>
  <c r="AO24" i="1" s="1"/>
  <c r="BE15" i="1"/>
  <c r="BJ15" i="1" s="1"/>
  <c r="AN15" i="1"/>
  <c r="AN396" i="1"/>
  <c r="Z396" i="1"/>
  <c r="AO396" i="1" s="1"/>
  <c r="AI271" i="1"/>
  <c r="AX271" i="1" s="1"/>
  <c r="BC271" i="1"/>
  <c r="BD271" i="1" s="1"/>
  <c r="AH271" i="1"/>
  <c r="BD283" i="1"/>
  <c r="BD261" i="1"/>
  <c r="BC206" i="1"/>
  <c r="BD206" i="1" s="1"/>
  <c r="AH206" i="1"/>
  <c r="AU206" i="1" s="1"/>
  <c r="AI206" i="1"/>
  <c r="BD256" i="1"/>
  <c r="AO234" i="1"/>
  <c r="AI277" i="1"/>
  <c r="AX277" i="1" s="1"/>
  <c r="BC277" i="1"/>
  <c r="BD277" i="1" s="1"/>
  <c r="AH277" i="1"/>
  <c r="BC72" i="1"/>
  <c r="BD72" i="1" s="1"/>
  <c r="AI72" i="1"/>
  <c r="BD84" i="1"/>
  <c r="BC73" i="1"/>
  <c r="BD73" i="1" s="1"/>
  <c r="AI73" i="1"/>
  <c r="BC9" i="1"/>
  <c r="BD9" i="1" s="1"/>
  <c r="AI9" i="1"/>
  <c r="BC46" i="1"/>
  <c r="BD46" i="1" s="1"/>
  <c r="AI46" i="1"/>
  <c r="AX46" i="1" s="1"/>
  <c r="BC67" i="1"/>
  <c r="BD67" i="1" s="1"/>
  <c r="AI67" i="1"/>
  <c r="AX53" i="1"/>
  <c r="AV53" i="1"/>
  <c r="AY53" i="1" s="1"/>
  <c r="BC51" i="1"/>
  <c r="BD51" i="1" s="1"/>
  <c r="AI51" i="1"/>
  <c r="AO4" i="1"/>
  <c r="AV302" i="1"/>
  <c r="AI307" i="1"/>
  <c r="AH307" i="1"/>
  <c r="AU307" i="1" s="1"/>
  <c r="BC307" i="1"/>
  <c r="BD307" i="1" s="1"/>
  <c r="AI310" i="1"/>
  <c r="AH310" i="1"/>
  <c r="AU310" i="1" s="1"/>
  <c r="BC310" i="1"/>
  <c r="BE387" i="1"/>
  <c r="BJ387" i="1" s="1"/>
  <c r="AH388" i="1"/>
  <c r="AU388" i="1" s="1"/>
  <c r="AU365" i="1"/>
  <c r="AU357" i="1"/>
  <c r="BD360" i="1"/>
  <c r="AO321" i="1"/>
  <c r="BB299" i="1"/>
  <c r="BF303" i="1"/>
  <c r="BH303" i="1" s="1"/>
  <c r="BB304" i="1"/>
  <c r="AO289" i="1"/>
  <c r="Z271" i="1"/>
  <c r="AO271" i="1" s="1"/>
  <c r="BD211" i="1"/>
  <c r="BC190" i="1"/>
  <c r="BD190" i="1" s="1"/>
  <c r="BD177" i="1"/>
  <c r="AN154" i="1"/>
  <c r="AN167" i="1"/>
  <c r="BE131" i="1"/>
  <c r="BJ131" i="1" s="1"/>
  <c r="BD110" i="1"/>
  <c r="BF110" i="1" s="1"/>
  <c r="AO110" i="1"/>
  <c r="BE101" i="1"/>
  <c r="BJ101" i="1" s="1"/>
  <c r="BE88" i="1"/>
  <c r="BJ88" i="1" s="1"/>
  <c r="BD50" i="1"/>
  <c r="BF4" i="1"/>
  <c r="BK4" i="1" s="1"/>
  <c r="BL4" i="1" s="1"/>
  <c r="AI396" i="1"/>
  <c r="AH396" i="1"/>
  <c r="AU396" i="1" s="1"/>
  <c r="BC396" i="1"/>
  <c r="BD396" i="1" s="1"/>
  <c r="AN411" i="1"/>
  <c r="Z411" i="1"/>
  <c r="AO411" i="1" s="1"/>
  <c r="BB391" i="1"/>
  <c r="AI395" i="1"/>
  <c r="AX395" i="1" s="1"/>
  <c r="BC395" i="1"/>
  <c r="BD395" i="1" s="1"/>
  <c r="AI270" i="1"/>
  <c r="AH270" i="1"/>
  <c r="AU270" i="1" s="1"/>
  <c r="BC270" i="1"/>
  <c r="BD270" i="1" s="1"/>
  <c r="BB261" i="1"/>
  <c r="AO232" i="1"/>
  <c r="AO251" i="1"/>
  <c r="BC69" i="1"/>
  <c r="BD69" i="1" s="1"/>
  <c r="AI69" i="1"/>
  <c r="AX48" i="1"/>
  <c r="BE48" i="1" s="1"/>
  <c r="BJ48" i="1" s="1"/>
  <c r="AV48" i="1"/>
  <c r="AY48" i="1" s="1"/>
  <c r="BC57" i="1"/>
  <c r="BD57" i="1" s="1"/>
  <c r="AI57" i="1"/>
  <c r="BC39" i="1"/>
  <c r="BD39" i="1" s="1"/>
  <c r="AI39" i="1"/>
  <c r="AI82" i="1"/>
  <c r="AH82" i="1"/>
  <c r="AU82" i="1" s="1"/>
  <c r="BC82" i="1"/>
  <c r="BD82" i="1" s="1"/>
  <c r="BC56" i="1"/>
  <c r="BD56" i="1" s="1"/>
  <c r="AI56" i="1"/>
  <c r="BC59" i="1"/>
  <c r="BD59" i="1" s="1"/>
  <c r="AI59" i="1"/>
  <c r="BC66" i="1"/>
  <c r="BD66" i="1" s="1"/>
  <c r="BF66" i="1" s="1"/>
  <c r="BH66" i="1" s="1"/>
  <c r="AI66" i="1"/>
  <c r="AX66" i="1" s="1"/>
  <c r="BC42" i="1"/>
  <c r="BD42" i="1" s="1"/>
  <c r="AI42" i="1"/>
  <c r="BF112" i="1"/>
  <c r="BB410" i="1"/>
  <c r="BB429" i="1"/>
  <c r="AU417" i="1"/>
  <c r="AV395" i="1"/>
  <c r="BC388" i="1"/>
  <c r="BD388" i="1" s="1"/>
  <c r="BF388" i="1" s="1"/>
  <c r="BB360" i="1"/>
  <c r="BD386" i="1"/>
  <c r="AN347" i="1"/>
  <c r="AN321" i="1"/>
  <c r="BB298" i="1"/>
  <c r="BD310" i="1"/>
  <c r="BD299" i="1"/>
  <c r="AO250" i="1"/>
  <c r="BD253" i="1"/>
  <c r="AO303" i="1"/>
  <c r="AV255" i="1"/>
  <c r="AO206" i="1"/>
  <c r="BD202" i="1"/>
  <c r="AO153" i="1"/>
  <c r="AU101" i="1"/>
  <c r="BF63" i="1"/>
  <c r="AO56" i="1"/>
  <c r="BE38" i="1"/>
  <c r="BJ38" i="1" s="1"/>
  <c r="Z8" i="1"/>
  <c r="AO8" i="1" s="1"/>
  <c r="BF8" i="1" s="1"/>
  <c r="AV394" i="1"/>
  <c r="AN387" i="1"/>
  <c r="BB395" i="1"/>
  <c r="AI281" i="1"/>
  <c r="AH281" i="1"/>
  <c r="AU281" i="1" s="1"/>
  <c r="BC281" i="1"/>
  <c r="BD281" i="1" s="1"/>
  <c r="AI260" i="1"/>
  <c r="AH260" i="1"/>
  <c r="AU260" i="1" s="1"/>
  <c r="BC260" i="1"/>
  <c r="BD260" i="1" s="1"/>
  <c r="AN394" i="1"/>
  <c r="BD275" i="1"/>
  <c r="AO230" i="1"/>
  <c r="AV66" i="1"/>
  <c r="AY66" i="1" s="1"/>
  <c r="AO233" i="1"/>
  <c r="AV47" i="1"/>
  <c r="AY47" i="1" s="1"/>
  <c r="BC70" i="1"/>
  <c r="BD70" i="1" s="1"/>
  <c r="AI70" i="1"/>
  <c r="AX70" i="1" s="1"/>
  <c r="AX45" i="1"/>
  <c r="BE45" i="1" s="1"/>
  <c r="BJ45" i="1" s="1"/>
  <c r="AV45" i="1"/>
  <c r="AY45" i="1" s="1"/>
  <c r="BC79" i="1"/>
  <c r="BD79" i="1" s="1"/>
  <c r="AI79" i="1"/>
  <c r="AX63" i="1"/>
  <c r="AV63" i="1"/>
  <c r="AY63" i="1" s="1"/>
  <c r="AV70" i="1"/>
  <c r="AY70" i="1" s="1"/>
  <c r="BC50" i="1"/>
  <c r="AI50" i="1"/>
  <c r="BB3" i="1"/>
  <c r="BC41" i="1"/>
  <c r="BD41" i="1" s="1"/>
  <c r="AI41" i="1"/>
  <c r="AU83" i="1"/>
  <c r="BD434" i="1"/>
  <c r="AU408" i="1"/>
  <c r="AU415" i="1"/>
  <c r="AU393" i="1"/>
  <c r="AO376" i="1"/>
  <c r="BB368" i="1"/>
  <c r="BD368" i="1"/>
  <c r="AO343" i="1"/>
  <c r="AU353" i="1"/>
  <c r="AO364" i="1"/>
  <c r="BB289" i="1"/>
  <c r="BD320" i="1"/>
  <c r="BB310" i="1"/>
  <c r="AO307" i="1"/>
  <c r="AN295" i="1"/>
  <c r="AV272" i="1"/>
  <c r="AU278" i="1"/>
  <c r="BE254" i="1"/>
  <c r="BD288" i="1"/>
  <c r="AO202" i="1"/>
  <c r="BD186" i="1"/>
  <c r="AU197" i="1"/>
  <c r="AU195" i="1"/>
  <c r="AN157" i="1"/>
  <c r="AN153" i="1"/>
  <c r="BB166" i="1"/>
  <c r="BB146" i="1"/>
  <c r="AN40" i="1"/>
  <c r="BF65" i="1"/>
  <c r="BB44" i="1"/>
  <c r="AH36" i="1"/>
  <c r="AU36" i="1" s="1"/>
  <c r="AI309" i="1"/>
  <c r="AH309" i="1"/>
  <c r="AU309" i="1" s="1"/>
  <c r="BC309" i="1"/>
  <c r="BD309" i="1" s="1"/>
  <c r="AI392" i="1"/>
  <c r="AX392" i="1" s="1"/>
  <c r="BC392" i="1"/>
  <c r="BD392" i="1" s="1"/>
  <c r="AV396" i="1"/>
  <c r="AY396" i="1" s="1"/>
  <c r="BF396" i="1" s="1"/>
  <c r="AO387" i="1"/>
  <c r="AI276" i="1"/>
  <c r="AX276" i="1" s="1"/>
  <c r="BC276" i="1"/>
  <c r="BD276" i="1" s="1"/>
  <c r="AH276" i="1"/>
  <c r="AN393" i="1"/>
  <c r="AI258" i="1"/>
  <c r="AH258" i="1"/>
  <c r="AU258" i="1" s="1"/>
  <c r="BC258" i="1"/>
  <c r="BD258" i="1" s="1"/>
  <c r="AI272" i="1"/>
  <c r="AX272" i="1" s="1"/>
  <c r="BC272" i="1"/>
  <c r="BD272" i="1" s="1"/>
  <c r="AH272" i="1"/>
  <c r="BD267" i="1"/>
  <c r="AO228" i="1"/>
  <c r="AU94" i="1"/>
  <c r="AO231" i="1"/>
  <c r="BC81" i="1"/>
  <c r="BD81" i="1" s="1"/>
  <c r="AH81" i="1"/>
  <c r="AU81" i="1" s="1"/>
  <c r="BC71" i="1"/>
  <c r="BD71" i="1" s="1"/>
  <c r="AI71" i="1"/>
  <c r="BC68" i="1"/>
  <c r="BD68" i="1" s="1"/>
  <c r="AI68" i="1"/>
  <c r="AO3" i="1"/>
  <c r="BF3" i="1" s="1"/>
  <c r="AY255" i="1"/>
  <c r="BF255" i="1" s="1"/>
  <c r="BF44" i="1"/>
  <c r="AU284" i="1"/>
  <c r="AV284" i="1"/>
  <c r="AY130" i="1"/>
  <c r="AV137" i="1"/>
  <c r="AU137" i="1"/>
  <c r="AY93" i="1"/>
  <c r="BK65" i="1"/>
  <c r="BL65" i="1" s="1"/>
  <c r="BH65" i="1"/>
  <c r="AY82" i="1"/>
  <c r="BF82" i="1" s="1"/>
  <c r="BK6" i="1"/>
  <c r="BL6" i="1" s="1"/>
  <c r="BH6" i="1"/>
  <c r="AY272" i="1"/>
  <c r="BF272" i="1" s="1"/>
  <c r="BH272" i="1" s="1"/>
  <c r="AY406" i="1"/>
  <c r="BF406" i="1" s="1"/>
  <c r="AY302" i="1"/>
  <c r="AY293" i="1"/>
  <c r="AY256" i="1"/>
  <c r="BF256" i="1"/>
  <c r="AY266" i="1"/>
  <c r="BF266" i="1" s="1"/>
  <c r="BH266" i="1" s="1"/>
  <c r="BK112" i="1"/>
  <c r="BL112" i="1" s="1"/>
  <c r="BH112" i="1"/>
  <c r="AY107" i="1"/>
  <c r="BF107" i="1" s="1"/>
  <c r="AY100" i="1"/>
  <c r="BK58" i="1"/>
  <c r="BL58" i="1" s="1"/>
  <c r="BH58" i="1"/>
  <c r="BK55" i="1"/>
  <c r="BL55" i="1" s="1"/>
  <c r="BH55" i="1"/>
  <c r="BK78" i="1"/>
  <c r="BL78" i="1" s="1"/>
  <c r="BH78" i="1"/>
  <c r="AY365" i="1"/>
  <c r="BF365" i="1" s="1"/>
  <c r="BH365" i="1" s="1"/>
  <c r="AY384" i="1"/>
  <c r="AV289" i="1"/>
  <c r="AU289" i="1"/>
  <c r="AY261" i="1"/>
  <c r="BF261" i="1" s="1"/>
  <c r="AY278" i="1"/>
  <c r="BF278" i="1" s="1"/>
  <c r="BH278" i="1" s="1"/>
  <c r="AY101" i="1"/>
  <c r="BF101" i="1" s="1"/>
  <c r="BK77" i="1"/>
  <c r="BL77" i="1" s="1"/>
  <c r="BH77" i="1"/>
  <c r="BK62" i="1"/>
  <c r="BL62" i="1" s="1"/>
  <c r="BH62" i="1"/>
  <c r="AU295" i="1"/>
  <c r="AV295" i="1"/>
  <c r="AY287" i="1"/>
  <c r="BF287" i="1" s="1"/>
  <c r="BH287" i="1" s="1"/>
  <c r="AY292" i="1"/>
  <c r="AY131" i="1"/>
  <c r="BF131" i="1" s="1"/>
  <c r="BK60" i="1"/>
  <c r="BL60" i="1" s="1"/>
  <c r="BH60" i="1"/>
  <c r="BK396" i="1"/>
  <c r="BL396" i="1" s="1"/>
  <c r="BH396" i="1"/>
  <c r="BK391" i="1"/>
  <c r="BL391" i="1" s="1"/>
  <c r="BH391" i="1"/>
  <c r="AY390" i="1"/>
  <c r="BF390" i="1" s="1"/>
  <c r="AU286" i="1"/>
  <c r="AV286" i="1"/>
  <c r="AY246" i="1"/>
  <c r="AY86" i="1"/>
  <c r="BF86" i="1" s="1"/>
  <c r="BK10" i="1"/>
  <c r="BL10" i="1" s="1"/>
  <c r="BH10" i="1"/>
  <c r="BK5" i="1"/>
  <c r="BL5" i="1" s="1"/>
  <c r="BH5" i="1"/>
  <c r="BK303" i="1"/>
  <c r="BL303" i="1" s="1"/>
  <c r="AU294" i="1"/>
  <c r="AV294" i="1"/>
  <c r="AY288" i="1"/>
  <c r="BK110" i="1"/>
  <c r="BL110" i="1" s="1"/>
  <c r="BH110" i="1"/>
  <c r="AY92" i="1"/>
  <c r="BF92" i="1"/>
  <c r="AU411" i="1"/>
  <c r="AV424" i="1"/>
  <c r="AX424" i="1"/>
  <c r="BE424" i="1" s="1"/>
  <c r="BJ424" i="1" s="1"/>
  <c r="AV416" i="1"/>
  <c r="AX416" i="1"/>
  <c r="BE416" i="1" s="1"/>
  <c r="BD431" i="1"/>
  <c r="BD405" i="1"/>
  <c r="AX421" i="1"/>
  <c r="BE421" i="1" s="1"/>
  <c r="BJ421" i="1" s="1"/>
  <c r="AV421" i="1"/>
  <c r="BE404" i="1"/>
  <c r="BB386" i="1"/>
  <c r="AN386" i="1"/>
  <c r="AO401" i="1"/>
  <c r="AU380" i="1"/>
  <c r="AU372" i="1"/>
  <c r="AN363" i="1"/>
  <c r="Z363" i="1"/>
  <c r="AO363" i="1" s="1"/>
  <c r="AU347" i="1"/>
  <c r="AN350" i="1"/>
  <c r="Z350" i="1"/>
  <c r="AO350" i="1" s="1"/>
  <c r="AV361" i="1"/>
  <c r="AX361" i="1"/>
  <c r="BE361" i="1" s="1"/>
  <c r="BJ361" i="1" s="1"/>
  <c r="AI345" i="1"/>
  <c r="BC345" i="1"/>
  <c r="BD345" i="1" s="1"/>
  <c r="AH345" i="1"/>
  <c r="AU345" i="1" s="1"/>
  <c r="BB380" i="1"/>
  <c r="AU356" i="1"/>
  <c r="BD343" i="1"/>
  <c r="BD342" i="1"/>
  <c r="AV351" i="1"/>
  <c r="AX351" i="1"/>
  <c r="BE351" i="1" s="1"/>
  <c r="BJ351" i="1" s="1"/>
  <c r="AN333" i="1"/>
  <c r="Z333" i="1"/>
  <c r="AO333" i="1" s="1"/>
  <c r="AX337" i="1"/>
  <c r="BE337" i="1" s="1"/>
  <c r="BJ337" i="1" s="1"/>
  <c r="AV337" i="1"/>
  <c r="AN315" i="1"/>
  <c r="Z315" i="1"/>
  <c r="AO315" i="1" s="1"/>
  <c r="AI318" i="1"/>
  <c r="BC318" i="1"/>
  <c r="BD318" i="1" s="1"/>
  <c r="AH318" i="1"/>
  <c r="AU318" i="1" s="1"/>
  <c r="BD302" i="1"/>
  <c r="AO308" i="1"/>
  <c r="AU292" i="1"/>
  <c r="AN302" i="1"/>
  <c r="BD292" i="1"/>
  <c r="BB309" i="1"/>
  <c r="AV290" i="1"/>
  <c r="AX290" i="1"/>
  <c r="BE290" i="1" s="1"/>
  <c r="AO310" i="1"/>
  <c r="AY252" i="1"/>
  <c r="BF252" i="1" s="1"/>
  <c r="AY282" i="1"/>
  <c r="BF282" i="1" s="1"/>
  <c r="BE256" i="1"/>
  <c r="BJ256" i="1" s="1"/>
  <c r="AO292" i="1"/>
  <c r="AY253" i="1"/>
  <c r="BF253" i="1" s="1"/>
  <c r="AY204" i="1"/>
  <c r="AX244" i="1"/>
  <c r="BE244" i="1" s="1"/>
  <c r="BJ244" i="1" s="1"/>
  <c r="AV244" i="1"/>
  <c r="AX222" i="1"/>
  <c r="AV222" i="1"/>
  <c r="BE222" i="1"/>
  <c r="BJ222" i="1" s="1"/>
  <c r="AY202" i="1"/>
  <c r="BF202" i="1" s="1"/>
  <c r="AX176" i="1"/>
  <c r="BE176" i="1" s="1"/>
  <c r="BJ176" i="1" s="1"/>
  <c r="AV176" i="1"/>
  <c r="AY216" i="1"/>
  <c r="BF216" i="1"/>
  <c r="BB206" i="1"/>
  <c r="AN178" i="1"/>
  <c r="Z178" i="1"/>
  <c r="AO178" i="1" s="1"/>
  <c r="AI169" i="1"/>
  <c r="AH169" i="1"/>
  <c r="AU169" i="1" s="1"/>
  <c r="BC169" i="1"/>
  <c r="BD169" i="1" s="1"/>
  <c r="AI161" i="1"/>
  <c r="AH161" i="1"/>
  <c r="AU161" i="1" s="1"/>
  <c r="BC161" i="1"/>
  <c r="BD161" i="1" s="1"/>
  <c r="AI153" i="1"/>
  <c r="AH153" i="1"/>
  <c r="AU153" i="1" s="1"/>
  <c r="BC153" i="1"/>
  <c r="BD153" i="1" s="1"/>
  <c r="AI145" i="1"/>
  <c r="AH145" i="1"/>
  <c r="AU145" i="1" s="1"/>
  <c r="BC145" i="1"/>
  <c r="BD145" i="1" s="1"/>
  <c r="AI191" i="1"/>
  <c r="BC191" i="1"/>
  <c r="BD191" i="1" s="1"/>
  <c r="AH191" i="1"/>
  <c r="AU191" i="1" s="1"/>
  <c r="BB163" i="1"/>
  <c r="BB142" i="1"/>
  <c r="AO204" i="1"/>
  <c r="AU183" i="1"/>
  <c r="BB139" i="1"/>
  <c r="AO188" i="1"/>
  <c r="AN190" i="1"/>
  <c r="BB177" i="1"/>
  <c r="BB160" i="1"/>
  <c r="AO150" i="1"/>
  <c r="AX237" i="1"/>
  <c r="AV237" i="1"/>
  <c r="BE237" i="1"/>
  <c r="BJ237" i="1" s="1"/>
  <c r="AX229" i="1"/>
  <c r="BE229" i="1" s="1"/>
  <c r="BJ229" i="1" s="1"/>
  <c r="AV229" i="1"/>
  <c r="AU134" i="1"/>
  <c r="AI127" i="1"/>
  <c r="BC127" i="1"/>
  <c r="BD127" i="1" s="1"/>
  <c r="AH127" i="1"/>
  <c r="AU127" i="1" s="1"/>
  <c r="AU130" i="1"/>
  <c r="AN147" i="1"/>
  <c r="AN90" i="1"/>
  <c r="Z90" i="1"/>
  <c r="AO90" i="1" s="1"/>
  <c r="AY95" i="1"/>
  <c r="AX87" i="1"/>
  <c r="BE87" i="1" s="1"/>
  <c r="BJ87" i="1" s="1"/>
  <c r="AV87" i="1"/>
  <c r="BE53" i="1"/>
  <c r="BJ53" i="1" s="1"/>
  <c r="BE58" i="1"/>
  <c r="BJ58" i="1" s="1"/>
  <c r="AO50" i="1"/>
  <c r="AO38" i="1"/>
  <c r="AO34" i="1"/>
  <c r="AX21" i="1"/>
  <c r="AV21" i="1"/>
  <c r="BC23" i="1"/>
  <c r="BD23" i="1" s="1"/>
  <c r="AH23" i="1"/>
  <c r="AU23" i="1" s="1"/>
  <c r="AI23" i="1"/>
  <c r="BE65" i="1"/>
  <c r="BJ65" i="1" s="1"/>
  <c r="BE44" i="1"/>
  <c r="BJ44" i="1" s="1"/>
  <c r="AO51" i="1"/>
  <c r="AY36" i="1"/>
  <c r="AX411" i="1"/>
  <c r="BE411" i="1" s="1"/>
  <c r="BJ411" i="1" s="1"/>
  <c r="AV411" i="1"/>
  <c r="AU423" i="1"/>
  <c r="AX431" i="1"/>
  <c r="BE431" i="1" s="1"/>
  <c r="AV431" i="1"/>
  <c r="AU406" i="1"/>
  <c r="AX417" i="1"/>
  <c r="BE417" i="1" s="1"/>
  <c r="BJ417" i="1" s="1"/>
  <c r="AV417" i="1"/>
  <c r="BL404" i="1"/>
  <c r="AO426" i="1"/>
  <c r="BD384" i="1"/>
  <c r="AU384" i="1"/>
  <c r="AU385" i="1"/>
  <c r="BD380" i="1"/>
  <c r="AN375" i="1"/>
  <c r="Z375" i="1"/>
  <c r="AO375" i="1" s="1"/>
  <c r="AU402" i="1"/>
  <c r="AO380" i="1"/>
  <c r="AN371" i="1"/>
  <c r="Z371" i="1"/>
  <c r="AO371" i="1" s="1"/>
  <c r="AY393" i="1"/>
  <c r="BF393" i="1" s="1"/>
  <c r="AI374" i="1"/>
  <c r="BC374" i="1"/>
  <c r="BD374" i="1" s="1"/>
  <c r="AH374" i="1"/>
  <c r="AU374" i="1" s="1"/>
  <c r="AI348" i="1"/>
  <c r="BC348" i="1"/>
  <c r="BD348" i="1" s="1"/>
  <c r="AH348" i="1"/>
  <c r="AU348" i="1" s="1"/>
  <c r="AV357" i="1"/>
  <c r="AX357" i="1"/>
  <c r="BD347" i="1"/>
  <c r="BD339" i="1"/>
  <c r="BB384" i="1"/>
  <c r="AI338" i="1"/>
  <c r="BC338" i="1"/>
  <c r="BD338" i="1" s="1"/>
  <c r="AH338" i="1"/>
  <c r="AU338" i="1" s="1"/>
  <c r="AV359" i="1"/>
  <c r="AX359" i="1"/>
  <c r="BE359" i="1" s="1"/>
  <c r="AV352" i="1"/>
  <c r="AX352" i="1"/>
  <c r="BE352" i="1"/>
  <c r="BJ352" i="1" s="1"/>
  <c r="AX343" i="1"/>
  <c r="BE343" i="1" s="1"/>
  <c r="BJ343" i="1" s="1"/>
  <c r="AV343" i="1"/>
  <c r="AI350" i="1"/>
  <c r="BC350" i="1"/>
  <c r="BD350" i="1" s="1"/>
  <c r="AH350" i="1"/>
  <c r="AU350" i="1" s="1"/>
  <c r="AX342" i="1"/>
  <c r="BE342" i="1" s="1"/>
  <c r="BJ342" i="1" s="1"/>
  <c r="AV342" i="1"/>
  <c r="BD324" i="1"/>
  <c r="BD316" i="1"/>
  <c r="AI322" i="1"/>
  <c r="BC322" i="1"/>
  <c r="BD322" i="1" s="1"/>
  <c r="AH322" i="1"/>
  <c r="AU322" i="1" s="1"/>
  <c r="AI314" i="1"/>
  <c r="BC314" i="1"/>
  <c r="BD314" i="1" s="1"/>
  <c r="AH314" i="1"/>
  <c r="AU314" i="1" s="1"/>
  <c r="BB296" i="1"/>
  <c r="AN323" i="1"/>
  <c r="Z323" i="1"/>
  <c r="AO323" i="1" s="1"/>
  <c r="BB301" i="1"/>
  <c r="AN308" i="1"/>
  <c r="AY297" i="1"/>
  <c r="AN310" i="1"/>
  <c r="AY257" i="1"/>
  <c r="BF257" i="1" s="1"/>
  <c r="BH257" i="1" s="1"/>
  <c r="AO288" i="1"/>
  <c r="BE288" i="1"/>
  <c r="BJ288" i="1" s="1"/>
  <c r="BE251" i="1"/>
  <c r="AU271" i="1"/>
  <c r="AY262" i="1"/>
  <c r="BF262" i="1" s="1"/>
  <c r="BB211" i="1"/>
  <c r="AN246" i="1"/>
  <c r="AY211" i="1"/>
  <c r="AX220" i="1"/>
  <c r="BE220" i="1" s="1"/>
  <c r="BJ220" i="1" s="1"/>
  <c r="AV220" i="1"/>
  <c r="AX207" i="1"/>
  <c r="BE207" i="1" s="1"/>
  <c r="BJ207" i="1" s="1"/>
  <c r="AV207" i="1"/>
  <c r="AU246" i="1"/>
  <c r="AI201" i="1"/>
  <c r="AH201" i="1"/>
  <c r="AU201" i="1" s="1"/>
  <c r="BC201" i="1"/>
  <c r="BD201" i="1" s="1"/>
  <c r="AX186" i="1"/>
  <c r="BE186" i="1" s="1"/>
  <c r="BJ186" i="1" s="1"/>
  <c r="AV186" i="1"/>
  <c r="AO166" i="1"/>
  <c r="AU179" i="1"/>
  <c r="BD215" i="1"/>
  <c r="BB196" i="1"/>
  <c r="AI168" i="1"/>
  <c r="AH168" i="1"/>
  <c r="AU168" i="1" s="1"/>
  <c r="BC168" i="1"/>
  <c r="BD168" i="1" s="1"/>
  <c r="AI160" i="1"/>
  <c r="AH160" i="1"/>
  <c r="AU160" i="1" s="1"/>
  <c r="BC160" i="1"/>
  <c r="BD160" i="1" s="1"/>
  <c r="AI152" i="1"/>
  <c r="AH152" i="1"/>
  <c r="AU152" i="1" s="1"/>
  <c r="BC152" i="1"/>
  <c r="BD152" i="1" s="1"/>
  <c r="AI144" i="1"/>
  <c r="BC144" i="1"/>
  <c r="BD144" i="1" s="1"/>
  <c r="AH144" i="1"/>
  <c r="AU144" i="1" s="1"/>
  <c r="AN182" i="1"/>
  <c r="Z182" i="1"/>
  <c r="AO182" i="1" s="1"/>
  <c r="BD183" i="1"/>
  <c r="BB150" i="1"/>
  <c r="AN188" i="1"/>
  <c r="AI185" i="1"/>
  <c r="BC185" i="1"/>
  <c r="BD185" i="1" s="1"/>
  <c r="AH185" i="1"/>
  <c r="AU185" i="1" s="1"/>
  <c r="AO177" i="1"/>
  <c r="AO158" i="1"/>
  <c r="AX234" i="1"/>
  <c r="BE234" i="1" s="1"/>
  <c r="BJ234" i="1" s="1"/>
  <c r="AV234" i="1"/>
  <c r="AX226" i="1"/>
  <c r="BE226" i="1" s="1"/>
  <c r="BJ226" i="1" s="1"/>
  <c r="AV226" i="1"/>
  <c r="BB143" i="1"/>
  <c r="AV133" i="1"/>
  <c r="BE133" i="1"/>
  <c r="BJ133" i="1" s="1"/>
  <c r="AX133" i="1"/>
  <c r="AI126" i="1"/>
  <c r="BC126" i="1"/>
  <c r="BD126" i="1" s="1"/>
  <c r="AH126" i="1"/>
  <c r="AU126" i="1" s="1"/>
  <c r="AN145" i="1"/>
  <c r="AN114" i="1"/>
  <c r="Z114" i="1"/>
  <c r="AO114" i="1" s="1"/>
  <c r="AY94" i="1"/>
  <c r="BF94" i="1" s="1"/>
  <c r="AN98" i="1"/>
  <c r="Z98" i="1"/>
  <c r="AX104" i="1"/>
  <c r="BE104" i="1" s="1"/>
  <c r="BJ104" i="1" s="1"/>
  <c r="AV104" i="1"/>
  <c r="BB106" i="1"/>
  <c r="AX81" i="1"/>
  <c r="BE81" i="1" s="1"/>
  <c r="BJ81" i="1" s="1"/>
  <c r="AV81" i="1"/>
  <c r="BB50" i="1"/>
  <c r="BE66" i="1"/>
  <c r="BJ66" i="1" s="1"/>
  <c r="AI97" i="1"/>
  <c r="BC97" i="1"/>
  <c r="BD97" i="1" s="1"/>
  <c r="AH97" i="1"/>
  <c r="AU97" i="1" s="1"/>
  <c r="AN50" i="1"/>
  <c r="AN38" i="1"/>
  <c r="AN34" i="1"/>
  <c r="BC31" i="1"/>
  <c r="BD31" i="1" s="1"/>
  <c r="AH31" i="1"/>
  <c r="AU31" i="1" s="1"/>
  <c r="AI31" i="1"/>
  <c r="BE62" i="1"/>
  <c r="BJ62" i="1" s="1"/>
  <c r="BD34" i="1"/>
  <c r="BC26" i="1"/>
  <c r="BD26" i="1" s="1"/>
  <c r="AH26" i="1"/>
  <c r="AU26" i="1" s="1"/>
  <c r="AI26" i="1"/>
  <c r="BD29" i="1"/>
  <c r="AY16" i="1"/>
  <c r="BF16" i="1" s="1"/>
  <c r="AY429" i="1"/>
  <c r="BF429" i="1" s="1"/>
  <c r="AU424" i="1"/>
  <c r="AX434" i="1"/>
  <c r="BE434" i="1" s="1"/>
  <c r="AV434" i="1"/>
  <c r="AI428" i="1"/>
  <c r="AH428" i="1"/>
  <c r="AU428" i="1" s="1"/>
  <c r="BC428" i="1"/>
  <c r="BD428" i="1" s="1"/>
  <c r="AX423" i="1"/>
  <c r="BE423" i="1" s="1"/>
  <c r="BJ423" i="1" s="1"/>
  <c r="AV423" i="1"/>
  <c r="AU414" i="1"/>
  <c r="BE408" i="1"/>
  <c r="BJ408" i="1" s="1"/>
  <c r="AV408" i="1"/>
  <c r="AX408" i="1"/>
  <c r="BL401" i="1"/>
  <c r="AU395" i="1"/>
  <c r="BB400" i="1"/>
  <c r="AX380" i="1"/>
  <c r="AV380" i="1"/>
  <c r="BE380" i="1"/>
  <c r="AX372" i="1"/>
  <c r="AV372" i="1"/>
  <c r="BE372" i="1"/>
  <c r="BJ372" i="1" s="1"/>
  <c r="AO384" i="1"/>
  <c r="AU386" i="1"/>
  <c r="AI366" i="1"/>
  <c r="BC366" i="1"/>
  <c r="BD366" i="1" s="1"/>
  <c r="AH366" i="1"/>
  <c r="AU366" i="1" s="1"/>
  <c r="AX347" i="1"/>
  <c r="AV347" i="1"/>
  <c r="BE347" i="1"/>
  <c r="AX339" i="1"/>
  <c r="BE339" i="1" s="1"/>
  <c r="BJ339" i="1" s="1"/>
  <c r="AV339" i="1"/>
  <c r="AV353" i="1"/>
  <c r="AX353" i="1"/>
  <c r="BE353" i="1" s="1"/>
  <c r="AV356" i="1"/>
  <c r="AX356" i="1"/>
  <c r="AI344" i="1"/>
  <c r="BC344" i="1"/>
  <c r="BD344" i="1" s="1"/>
  <c r="AH344" i="1"/>
  <c r="AU344" i="1" s="1"/>
  <c r="AI349" i="1"/>
  <c r="BC349" i="1"/>
  <c r="BD349" i="1" s="1"/>
  <c r="AH349" i="1"/>
  <c r="AU349" i="1" s="1"/>
  <c r="AU333" i="1"/>
  <c r="AI317" i="1"/>
  <c r="BC317" i="1"/>
  <c r="BD317" i="1" s="1"/>
  <c r="AH317" i="1"/>
  <c r="AU317" i="1" s="1"/>
  <c r="AX324" i="1"/>
  <c r="BE324" i="1" s="1"/>
  <c r="BJ324" i="1" s="1"/>
  <c r="AV324" i="1"/>
  <c r="AX316" i="1"/>
  <c r="AV316" i="1"/>
  <c r="BE316" i="1"/>
  <c r="BJ316" i="1" s="1"/>
  <c r="BD336" i="1"/>
  <c r="BB295" i="1"/>
  <c r="AU328" i="1"/>
  <c r="AO324" i="1"/>
  <c r="AO316" i="1"/>
  <c r="AY308" i="1"/>
  <c r="BF308" i="1" s="1"/>
  <c r="BH308" i="1" s="1"/>
  <c r="AO300" i="1"/>
  <c r="AO309" i="1"/>
  <c r="AN307" i="1"/>
  <c r="AY300" i="1"/>
  <c r="AU302" i="1"/>
  <c r="AU291" i="1"/>
  <c r="AY268" i="1"/>
  <c r="BF268" i="1"/>
  <c r="AU261" i="1"/>
  <c r="AO287" i="1"/>
  <c r="AU272" i="1"/>
  <c r="AU259" i="1"/>
  <c r="AO293" i="1"/>
  <c r="BF293" i="1" s="1"/>
  <c r="BH293" i="1" s="1"/>
  <c r="BE272" i="1"/>
  <c r="BD250" i="1"/>
  <c r="AN289" i="1"/>
  <c r="AU276" i="1"/>
  <c r="BE269" i="1"/>
  <c r="BE252" i="1"/>
  <c r="BJ252" i="1" s="1"/>
  <c r="BB250" i="1"/>
  <c r="AO215" i="1"/>
  <c r="AO246" i="1"/>
  <c r="AX218" i="1"/>
  <c r="BE218" i="1"/>
  <c r="BJ218" i="1" s="1"/>
  <c r="AV218" i="1"/>
  <c r="AX214" i="1"/>
  <c r="BE214" i="1" s="1"/>
  <c r="BJ214" i="1" s="1"/>
  <c r="AV214" i="1"/>
  <c r="AX241" i="1"/>
  <c r="BE241" i="1" s="1"/>
  <c r="BJ241" i="1" s="1"/>
  <c r="AV241" i="1"/>
  <c r="AV194" i="1"/>
  <c r="AX194" i="1"/>
  <c r="BE194" i="1" s="1"/>
  <c r="BJ194" i="1" s="1"/>
  <c r="AX177" i="1"/>
  <c r="BE177" i="1" s="1"/>
  <c r="BJ177" i="1" s="1"/>
  <c r="AV177" i="1"/>
  <c r="AO165" i="1"/>
  <c r="AI167" i="1"/>
  <c r="AH167" i="1"/>
  <c r="AU167" i="1" s="1"/>
  <c r="BC167" i="1"/>
  <c r="BD167" i="1" s="1"/>
  <c r="AI159" i="1"/>
  <c r="BC159" i="1"/>
  <c r="BD159" i="1" s="1"/>
  <c r="AH159" i="1"/>
  <c r="AU159" i="1" s="1"/>
  <c r="AI151" i="1"/>
  <c r="BC151" i="1"/>
  <c r="BD151" i="1" s="1"/>
  <c r="AH151" i="1"/>
  <c r="AU151" i="1" s="1"/>
  <c r="AI143" i="1"/>
  <c r="BC143" i="1"/>
  <c r="BD143" i="1" s="1"/>
  <c r="AH143" i="1"/>
  <c r="AU143" i="1" s="1"/>
  <c r="AY132" i="1"/>
  <c r="BB170" i="1"/>
  <c r="AY138" i="1"/>
  <c r="BF138" i="1" s="1"/>
  <c r="AX175" i="1"/>
  <c r="BE175" i="1" s="1"/>
  <c r="BJ175" i="1" s="1"/>
  <c r="AV175" i="1"/>
  <c r="AY135" i="1"/>
  <c r="BF135" i="1" s="1"/>
  <c r="BK135" i="1" s="1"/>
  <c r="BL135" i="1" s="1"/>
  <c r="AX239" i="1"/>
  <c r="AV239" i="1"/>
  <c r="BE239" i="1"/>
  <c r="AX231" i="1"/>
  <c r="BE231" i="1" s="1"/>
  <c r="BJ231" i="1" s="1"/>
  <c r="AV231" i="1"/>
  <c r="AX223" i="1"/>
  <c r="BE223" i="1" s="1"/>
  <c r="BJ223" i="1" s="1"/>
  <c r="AV223" i="1"/>
  <c r="AO172" i="1"/>
  <c r="BB164" i="1"/>
  <c r="AO152" i="1"/>
  <c r="AN142" i="1"/>
  <c r="AI125" i="1"/>
  <c r="BC125" i="1"/>
  <c r="BD125" i="1" s="1"/>
  <c r="AH125" i="1"/>
  <c r="AU125" i="1" s="1"/>
  <c r="AO145" i="1"/>
  <c r="Z108" i="1"/>
  <c r="AO108" i="1" s="1"/>
  <c r="AN108" i="1"/>
  <c r="AX108" i="1"/>
  <c r="AV108" i="1"/>
  <c r="AY89" i="1"/>
  <c r="BF89" i="1" s="1"/>
  <c r="Z106" i="1"/>
  <c r="AO106" i="1" s="1"/>
  <c r="AN106" i="1"/>
  <c r="AU93" i="1"/>
  <c r="BE80" i="1"/>
  <c r="BJ80" i="1" s="1"/>
  <c r="AI106" i="1"/>
  <c r="AH106" i="1"/>
  <c r="AU106" i="1" s="1"/>
  <c r="BC106" i="1"/>
  <c r="BD106" i="1" s="1"/>
  <c r="AN94" i="1"/>
  <c r="Z94" i="1"/>
  <c r="AO94" i="1" s="1"/>
  <c r="BE64" i="1"/>
  <c r="BJ64" i="1" s="1"/>
  <c r="AN31" i="1"/>
  <c r="Z31" i="1"/>
  <c r="AO31" i="1" s="1"/>
  <c r="BF14" i="1"/>
  <c r="AY14" i="1"/>
  <c r="BE84" i="1"/>
  <c r="BJ84" i="1" s="1"/>
  <c r="AX37" i="1"/>
  <c r="AV37" i="1"/>
  <c r="BE37" i="1"/>
  <c r="BJ37" i="1" s="1"/>
  <c r="AX33" i="1"/>
  <c r="AV33" i="1"/>
  <c r="BE33" i="1"/>
  <c r="BJ33" i="1" s="1"/>
  <c r="BE63" i="1"/>
  <c r="BJ63" i="1" s="1"/>
  <c r="AO26" i="1"/>
  <c r="AY88" i="1"/>
  <c r="BF88" i="1" s="1"/>
  <c r="BE52" i="1"/>
  <c r="BJ52" i="1" s="1"/>
  <c r="BB29" i="1"/>
  <c r="BE25" i="1"/>
  <c r="BJ25" i="1" s="1"/>
  <c r="BE20" i="1"/>
  <c r="BJ20" i="1" s="1"/>
  <c r="BE12" i="1"/>
  <c r="BJ12" i="1" s="1"/>
  <c r="BE47" i="1"/>
  <c r="BJ47" i="1" s="1"/>
  <c r="AY403" i="1"/>
  <c r="BF403" i="1" s="1"/>
  <c r="BK403" i="1" s="1"/>
  <c r="BL403" i="1" s="1"/>
  <c r="AV414" i="1"/>
  <c r="AX414" i="1"/>
  <c r="BE414" i="1" s="1"/>
  <c r="BJ414" i="1" s="1"/>
  <c r="BE394" i="1"/>
  <c r="BJ394" i="1" s="1"/>
  <c r="AN405" i="1"/>
  <c r="Z405" i="1"/>
  <c r="AO405" i="1" s="1"/>
  <c r="AU390" i="1"/>
  <c r="AI400" i="1"/>
  <c r="AH400" i="1"/>
  <c r="AU400" i="1" s="1"/>
  <c r="BC400" i="1"/>
  <c r="BD400" i="1" s="1"/>
  <c r="AI373" i="1"/>
  <c r="BC373" i="1"/>
  <c r="BD373" i="1" s="1"/>
  <c r="AH373" i="1"/>
  <c r="AU373" i="1" s="1"/>
  <c r="AI382" i="1"/>
  <c r="AH382" i="1"/>
  <c r="AU382" i="1" s="1"/>
  <c r="BC382" i="1"/>
  <c r="BD382" i="1" s="1"/>
  <c r="AN379" i="1"/>
  <c r="Z379" i="1"/>
  <c r="AO379" i="1" s="1"/>
  <c r="AV363" i="1"/>
  <c r="AX363" i="1"/>
  <c r="BE363" i="1" s="1"/>
  <c r="BJ363" i="1" s="1"/>
  <c r="AI346" i="1"/>
  <c r="BC346" i="1"/>
  <c r="BD346" i="1" s="1"/>
  <c r="AH346" i="1"/>
  <c r="AU346" i="1" s="1"/>
  <c r="AI341" i="1"/>
  <c r="BC341" i="1"/>
  <c r="BD341" i="1" s="1"/>
  <c r="AH341" i="1"/>
  <c r="AU341" i="1" s="1"/>
  <c r="AX336" i="1"/>
  <c r="AV336" i="1"/>
  <c r="BE336" i="1"/>
  <c r="BJ336" i="1" s="1"/>
  <c r="AI323" i="1"/>
  <c r="BC323" i="1"/>
  <c r="BD323" i="1" s="1"/>
  <c r="AH323" i="1"/>
  <c r="AU323" i="1" s="1"/>
  <c r="AN328" i="1"/>
  <c r="Z328" i="1"/>
  <c r="AO328" i="1" s="1"/>
  <c r="AN309" i="1"/>
  <c r="AU288" i="1"/>
  <c r="AY298" i="1"/>
  <c r="BF298" i="1" s="1"/>
  <c r="BD301" i="1"/>
  <c r="AU290" i="1"/>
  <c r="AU266" i="1"/>
  <c r="AU256" i="1"/>
  <c r="AY269" i="1"/>
  <c r="BF269" i="1" s="1"/>
  <c r="BH269" i="1" s="1"/>
  <c r="AX243" i="1"/>
  <c r="BE243" i="1" s="1"/>
  <c r="BJ243" i="1" s="1"/>
  <c r="AV243" i="1"/>
  <c r="AX203" i="1"/>
  <c r="BE203" i="1" s="1"/>
  <c r="BJ203" i="1" s="1"/>
  <c r="AV203" i="1"/>
  <c r="AO209" i="1"/>
  <c r="BE209" i="1"/>
  <c r="BJ209" i="1" s="1"/>
  <c r="BD196" i="1"/>
  <c r="BC182" i="1"/>
  <c r="BD182" i="1" s="1"/>
  <c r="AH182" i="1"/>
  <c r="AU182" i="1" s="1"/>
  <c r="AI182" i="1"/>
  <c r="BC174" i="1"/>
  <c r="BD174" i="1" s="1"/>
  <c r="AH174" i="1"/>
  <c r="AU174" i="1" s="1"/>
  <c r="AI174" i="1"/>
  <c r="AI166" i="1"/>
  <c r="BC166" i="1"/>
  <c r="BD166" i="1" s="1"/>
  <c r="AH166" i="1"/>
  <c r="AU166" i="1" s="1"/>
  <c r="AI158" i="1"/>
  <c r="AH158" i="1"/>
  <c r="AU158" i="1" s="1"/>
  <c r="BC158" i="1"/>
  <c r="BD158" i="1" s="1"/>
  <c r="AI150" i="1"/>
  <c r="AH150" i="1"/>
  <c r="AU150" i="1" s="1"/>
  <c r="BC150" i="1"/>
  <c r="BD150" i="1" s="1"/>
  <c r="AI142" i="1"/>
  <c r="BC142" i="1"/>
  <c r="BD142" i="1" s="1"/>
  <c r="AH142" i="1"/>
  <c r="AU142" i="1" s="1"/>
  <c r="BB144" i="1"/>
  <c r="AX181" i="1"/>
  <c r="BE181" i="1" s="1"/>
  <c r="BJ181" i="1" s="1"/>
  <c r="AV181" i="1"/>
  <c r="AO173" i="1"/>
  <c r="Z132" i="1"/>
  <c r="AN132" i="1"/>
  <c r="AX236" i="1"/>
  <c r="BE236" i="1" s="1"/>
  <c r="BJ236" i="1" s="1"/>
  <c r="AV236" i="1"/>
  <c r="AX228" i="1"/>
  <c r="BE228" i="1" s="1"/>
  <c r="BJ228" i="1" s="1"/>
  <c r="AV228" i="1"/>
  <c r="AV134" i="1"/>
  <c r="AX134" i="1"/>
  <c r="BE134" i="1" s="1"/>
  <c r="BJ134" i="1" s="1"/>
  <c r="AN152" i="1"/>
  <c r="AI124" i="1"/>
  <c r="BC124" i="1"/>
  <c r="BD124" i="1" s="1"/>
  <c r="AH124" i="1"/>
  <c r="AU124" i="1" s="1"/>
  <c r="AY118" i="1"/>
  <c r="BF118" i="1" s="1"/>
  <c r="AY136" i="1"/>
  <c r="BF136" i="1" s="1"/>
  <c r="AN143" i="1"/>
  <c r="AY102" i="1"/>
  <c r="AN93" i="1"/>
  <c r="Z93" i="1"/>
  <c r="AN105" i="1"/>
  <c r="Z105" i="1"/>
  <c r="AO105" i="1" s="1"/>
  <c r="AN91" i="1"/>
  <c r="Z91" i="1"/>
  <c r="AO91" i="1" s="1"/>
  <c r="AX85" i="1"/>
  <c r="BE85" i="1" s="1"/>
  <c r="BJ85" i="1" s="1"/>
  <c r="AV85" i="1"/>
  <c r="BE61" i="1"/>
  <c r="BJ61" i="1" s="1"/>
  <c r="AY84" i="1"/>
  <c r="BF84" i="1" s="1"/>
  <c r="AX22" i="1"/>
  <c r="BE22" i="1" s="1"/>
  <c r="BJ22" i="1" s="1"/>
  <c r="AV22" i="1"/>
  <c r="BF34" i="1"/>
  <c r="BK34" i="1" s="1"/>
  <c r="BL34" i="1" s="1"/>
  <c r="AY34" i="1"/>
  <c r="AN29" i="1"/>
  <c r="Z29" i="1"/>
  <c r="AO29" i="1" s="1"/>
  <c r="AY38" i="1"/>
  <c r="AY20" i="1"/>
  <c r="BF20" i="1" s="1"/>
  <c r="BF12" i="1"/>
  <c r="AY12" i="1"/>
  <c r="BF27" i="1"/>
  <c r="AY27" i="1"/>
  <c r="BL422" i="1"/>
  <c r="AI410" i="1"/>
  <c r="BC410" i="1"/>
  <c r="BD410" i="1" s="1"/>
  <c r="AH410" i="1"/>
  <c r="AU410" i="1" s="1"/>
  <c r="BB421" i="1"/>
  <c r="AU419" i="1"/>
  <c r="AO431" i="1"/>
  <c r="AU412" i="1"/>
  <c r="AU427" i="1"/>
  <c r="AX412" i="1"/>
  <c r="AV412" i="1"/>
  <c r="AX420" i="1"/>
  <c r="AV420" i="1"/>
  <c r="BE420" i="1"/>
  <c r="BJ420" i="1" s="1"/>
  <c r="AI401" i="1"/>
  <c r="AH401" i="1"/>
  <c r="AU401" i="1" s="1"/>
  <c r="BC401" i="1"/>
  <c r="BD401" i="1" s="1"/>
  <c r="AU392" i="1"/>
  <c r="AI371" i="1"/>
  <c r="BC371" i="1"/>
  <c r="BD371" i="1" s="1"/>
  <c r="AH371" i="1"/>
  <c r="AU371" i="1" s="1"/>
  <c r="AU376" i="1"/>
  <c r="AU368" i="1"/>
  <c r="AI367" i="1"/>
  <c r="BC367" i="1"/>
  <c r="BD367" i="1" s="1"/>
  <c r="AH367" i="1"/>
  <c r="AU367" i="1" s="1"/>
  <c r="BE386" i="1"/>
  <c r="AX386" i="1"/>
  <c r="AV386" i="1"/>
  <c r="AU360" i="1"/>
  <c r="AN354" i="1"/>
  <c r="Z354" i="1"/>
  <c r="AO354" i="1" s="1"/>
  <c r="AN357" i="1"/>
  <c r="Z357" i="1"/>
  <c r="AO357" i="1" s="1"/>
  <c r="AN341" i="1"/>
  <c r="Z341" i="1"/>
  <c r="AO341" i="1" s="1"/>
  <c r="AO360" i="1"/>
  <c r="AO347" i="1"/>
  <c r="AO339" i="1"/>
  <c r="AN356" i="1"/>
  <c r="Z356" i="1"/>
  <c r="AO356" i="1" s="1"/>
  <c r="AN346" i="1"/>
  <c r="Z346" i="1"/>
  <c r="AO346" i="1" s="1"/>
  <c r="AN338" i="1"/>
  <c r="Z338" i="1"/>
  <c r="AO338" i="1" s="1"/>
  <c r="AX333" i="1"/>
  <c r="AV333" i="1"/>
  <c r="BE333" i="1"/>
  <c r="BJ333" i="1" s="1"/>
  <c r="AU329" i="1"/>
  <c r="AX315" i="1"/>
  <c r="BE315" i="1"/>
  <c r="BJ315" i="1" s="1"/>
  <c r="AV315" i="1"/>
  <c r="AX332" i="1"/>
  <c r="BE332" i="1" s="1"/>
  <c r="AV332" i="1"/>
  <c r="AX328" i="1"/>
  <c r="BE328" i="1" s="1"/>
  <c r="BJ328" i="1" s="1"/>
  <c r="AV328" i="1"/>
  <c r="AI313" i="1"/>
  <c r="BC313" i="1"/>
  <c r="BD313" i="1" s="1"/>
  <c r="AH313" i="1"/>
  <c r="AU313" i="1" s="1"/>
  <c r="AU312" i="1"/>
  <c r="AU327" i="1"/>
  <c r="AI311" i="1"/>
  <c r="BC311" i="1"/>
  <c r="BD311" i="1" s="1"/>
  <c r="AH311" i="1"/>
  <c r="AU311" i="1" s="1"/>
  <c r="AY296" i="1"/>
  <c r="BD296" i="1"/>
  <c r="AU287" i="1"/>
  <c r="AO297" i="1"/>
  <c r="BD300" i="1"/>
  <c r="AY283" i="1"/>
  <c r="BF283" i="1" s="1"/>
  <c r="AY273" i="1"/>
  <c r="BF273" i="1" s="1"/>
  <c r="AY251" i="1"/>
  <c r="BF251" i="1" s="1"/>
  <c r="BH251" i="1" s="1"/>
  <c r="BD246" i="1"/>
  <c r="BE246" i="1"/>
  <c r="BJ246" i="1" s="1"/>
  <c r="BE284" i="1"/>
  <c r="AU277" i="1"/>
  <c r="AY274" i="1"/>
  <c r="BF274" i="1" s="1"/>
  <c r="AO305" i="1"/>
  <c r="AU250" i="1"/>
  <c r="AX210" i="1"/>
  <c r="BE210" i="1" s="1"/>
  <c r="BJ210" i="1" s="1"/>
  <c r="AV210" i="1"/>
  <c r="AX213" i="1"/>
  <c r="BE213" i="1" s="1"/>
  <c r="BJ213" i="1" s="1"/>
  <c r="AV213" i="1"/>
  <c r="AX221" i="1"/>
  <c r="BE221" i="1" s="1"/>
  <c r="BJ221" i="1" s="1"/>
  <c r="AV221" i="1"/>
  <c r="AO211" i="1"/>
  <c r="BF211" i="1" s="1"/>
  <c r="AO196" i="1"/>
  <c r="AX188" i="1"/>
  <c r="BE188" i="1" s="1"/>
  <c r="BJ188" i="1" s="1"/>
  <c r="AV188" i="1"/>
  <c r="AO171" i="1"/>
  <c r="AO163" i="1"/>
  <c r="BD204" i="1"/>
  <c r="BB183" i="1"/>
  <c r="BB202" i="1"/>
  <c r="AV198" i="1"/>
  <c r="AX198" i="1"/>
  <c r="BE198" i="1" s="1"/>
  <c r="BJ198" i="1" s="1"/>
  <c r="AV196" i="1"/>
  <c r="AX196" i="1"/>
  <c r="BE196" i="1" s="1"/>
  <c r="BJ196" i="1" s="1"/>
  <c r="AI173" i="1"/>
  <c r="BC173" i="1"/>
  <c r="BD173" i="1" s="1"/>
  <c r="AH173" i="1"/>
  <c r="AU173" i="1" s="1"/>
  <c r="AI165" i="1"/>
  <c r="BC165" i="1"/>
  <c r="BD165" i="1" s="1"/>
  <c r="AH165" i="1"/>
  <c r="AU165" i="1" s="1"/>
  <c r="AI157" i="1"/>
  <c r="BC157" i="1"/>
  <c r="BD157" i="1" s="1"/>
  <c r="AH157" i="1"/>
  <c r="AU157" i="1" s="1"/>
  <c r="AI149" i="1"/>
  <c r="BC149" i="1"/>
  <c r="BD149" i="1" s="1"/>
  <c r="AH149" i="1"/>
  <c r="AU149" i="1" s="1"/>
  <c r="AI141" i="1"/>
  <c r="BC141" i="1"/>
  <c r="BD141" i="1" s="1"/>
  <c r="AH141" i="1"/>
  <c r="AU141" i="1" s="1"/>
  <c r="AO154" i="1"/>
  <c r="AN171" i="1"/>
  <c r="AX178" i="1"/>
  <c r="BE178" i="1" s="1"/>
  <c r="BJ178" i="1" s="1"/>
  <c r="AV178" i="1"/>
  <c r="BD175" i="1"/>
  <c r="BB155" i="1"/>
  <c r="AN173" i="1"/>
  <c r="AX233" i="1"/>
  <c r="BE233" i="1" s="1"/>
  <c r="BJ233" i="1" s="1"/>
  <c r="AV233" i="1"/>
  <c r="AX225" i="1"/>
  <c r="BE225" i="1" s="1"/>
  <c r="BJ225" i="1" s="1"/>
  <c r="AV225" i="1"/>
  <c r="AI189" i="1"/>
  <c r="BC189" i="1"/>
  <c r="BD189" i="1" s="1"/>
  <c r="AH189" i="1"/>
  <c r="AU189" i="1" s="1"/>
  <c r="AI123" i="1"/>
  <c r="BC123" i="1"/>
  <c r="BD123" i="1" s="1"/>
  <c r="AH123" i="1"/>
  <c r="AU123" i="1" s="1"/>
  <c r="AO141" i="1"/>
  <c r="AO144" i="1"/>
  <c r="AX117" i="1"/>
  <c r="BE117" i="1" s="1"/>
  <c r="BJ117" i="1" s="1"/>
  <c r="AV117" i="1"/>
  <c r="BE112" i="1"/>
  <c r="BJ112" i="1" s="1"/>
  <c r="AN100" i="1"/>
  <c r="Z100" i="1"/>
  <c r="AO100" i="1" s="1"/>
  <c r="BF100" i="1" s="1"/>
  <c r="BE32" i="1"/>
  <c r="BJ32" i="1" s="1"/>
  <c r="BE46" i="1"/>
  <c r="BJ46" i="1" s="1"/>
  <c r="AO36" i="1"/>
  <c r="BE60" i="1"/>
  <c r="BJ60" i="1" s="1"/>
  <c r="AY25" i="1"/>
  <c r="BF25" i="1" s="1"/>
  <c r="Z409" i="1"/>
  <c r="AO409" i="1" s="1"/>
  <c r="AN409" i="1"/>
  <c r="Z417" i="1"/>
  <c r="AO417" i="1" s="1"/>
  <c r="AN417" i="1"/>
  <c r="AX419" i="1"/>
  <c r="BE419" i="1" s="1"/>
  <c r="AV419" i="1"/>
  <c r="AV413" i="1"/>
  <c r="AX413" i="1"/>
  <c r="BE413" i="1" s="1"/>
  <c r="Z410" i="1"/>
  <c r="AO410" i="1" s="1"/>
  <c r="AN410" i="1"/>
  <c r="AX427" i="1"/>
  <c r="BE427" i="1" s="1"/>
  <c r="BJ427" i="1" s="1"/>
  <c r="AV427" i="1"/>
  <c r="AI430" i="1"/>
  <c r="AH430" i="1"/>
  <c r="AU430" i="1" s="1"/>
  <c r="BC430" i="1"/>
  <c r="BD430" i="1" s="1"/>
  <c r="AX415" i="1"/>
  <c r="BE415" i="1"/>
  <c r="BJ415" i="1" s="1"/>
  <c r="AV415" i="1"/>
  <c r="AY395" i="1"/>
  <c r="BF395" i="1" s="1"/>
  <c r="BH395" i="1" s="1"/>
  <c r="AY389" i="1"/>
  <c r="BF389" i="1"/>
  <c r="BH389" i="1" s="1"/>
  <c r="AI381" i="1"/>
  <c r="BC381" i="1"/>
  <c r="BD381" i="1" s="1"/>
  <c r="AH381" i="1"/>
  <c r="AU381" i="1" s="1"/>
  <c r="AY387" i="1"/>
  <c r="BF387" i="1" s="1"/>
  <c r="AI378" i="1"/>
  <c r="BC378" i="1"/>
  <c r="BD378" i="1" s="1"/>
  <c r="AH378" i="1"/>
  <c r="AU378" i="1" s="1"/>
  <c r="AI370" i="1"/>
  <c r="BC370" i="1"/>
  <c r="BD370" i="1" s="1"/>
  <c r="AH370" i="1"/>
  <c r="AU370" i="1" s="1"/>
  <c r="AI364" i="1"/>
  <c r="BC364" i="1"/>
  <c r="BD364" i="1" s="1"/>
  <c r="AH364" i="1"/>
  <c r="AU364" i="1" s="1"/>
  <c r="AN349" i="1"/>
  <c r="Z349" i="1"/>
  <c r="AO349" i="1" s="1"/>
  <c r="AU355" i="1"/>
  <c r="AU331" i="1"/>
  <c r="AI319" i="1"/>
  <c r="BC319" i="1"/>
  <c r="BD319" i="1" s="1"/>
  <c r="AH319" i="1"/>
  <c r="AU319" i="1" s="1"/>
  <c r="AN322" i="1"/>
  <c r="Z322" i="1"/>
  <c r="AO322" i="1" s="1"/>
  <c r="AN314" i="1"/>
  <c r="Z314" i="1"/>
  <c r="AO314" i="1" s="1"/>
  <c r="BD295" i="1"/>
  <c r="BE295" i="1"/>
  <c r="BJ295" i="1" s="1"/>
  <c r="BE293" i="1"/>
  <c r="AY299" i="1"/>
  <c r="BF299" i="1" s="1"/>
  <c r="BH299" i="1" s="1"/>
  <c r="AY209" i="1"/>
  <c r="BF209" i="1" s="1"/>
  <c r="AX245" i="1"/>
  <c r="BE245" i="1" s="1"/>
  <c r="AV245" i="1"/>
  <c r="AY212" i="1"/>
  <c r="BF212" i="1" s="1"/>
  <c r="AX240" i="1"/>
  <c r="BE240" i="1" s="1"/>
  <c r="BJ240" i="1" s="1"/>
  <c r="AV240" i="1"/>
  <c r="AY250" i="1"/>
  <c r="BF250" i="1" s="1"/>
  <c r="AV205" i="1"/>
  <c r="AX205" i="1"/>
  <c r="BE205" i="1" s="1"/>
  <c r="BJ205" i="1" s="1"/>
  <c r="AV197" i="1"/>
  <c r="AX197" i="1"/>
  <c r="BE197" i="1" s="1"/>
  <c r="BJ197" i="1" s="1"/>
  <c r="AV192" i="1"/>
  <c r="AX192" i="1"/>
  <c r="BE192" i="1" s="1"/>
  <c r="BJ192" i="1" s="1"/>
  <c r="BB204" i="1"/>
  <c r="AI172" i="1"/>
  <c r="BC172" i="1"/>
  <c r="BD172" i="1" s="1"/>
  <c r="AH172" i="1"/>
  <c r="AU172" i="1" s="1"/>
  <c r="AI164" i="1"/>
  <c r="BC164" i="1"/>
  <c r="BD164" i="1" s="1"/>
  <c r="AH164" i="1"/>
  <c r="AU164" i="1" s="1"/>
  <c r="AI156" i="1"/>
  <c r="AH156" i="1"/>
  <c r="AU156" i="1" s="1"/>
  <c r="BC156" i="1"/>
  <c r="BD156" i="1" s="1"/>
  <c r="AI148" i="1"/>
  <c r="BC148" i="1"/>
  <c r="BD148" i="1" s="1"/>
  <c r="AH148" i="1"/>
  <c r="AU148" i="1" s="1"/>
  <c r="AI140" i="1"/>
  <c r="BC140" i="1"/>
  <c r="BD140" i="1" s="1"/>
  <c r="AH140" i="1"/>
  <c r="AU140" i="1" s="1"/>
  <c r="AV193" i="1"/>
  <c r="AX193" i="1"/>
  <c r="BE193" i="1" s="1"/>
  <c r="BJ193" i="1" s="1"/>
  <c r="AX238" i="1"/>
  <c r="BE238" i="1" s="1"/>
  <c r="BJ238" i="1" s="1"/>
  <c r="AV238" i="1"/>
  <c r="AX230" i="1"/>
  <c r="BE230" i="1" s="1"/>
  <c r="BJ230" i="1" s="1"/>
  <c r="AV230" i="1"/>
  <c r="AO155" i="1"/>
  <c r="AN130" i="1"/>
  <c r="Z130" i="1"/>
  <c r="AI122" i="1"/>
  <c r="BC122" i="1"/>
  <c r="BD122" i="1" s="1"/>
  <c r="AH122" i="1"/>
  <c r="AU122" i="1" s="1"/>
  <c r="AN141" i="1"/>
  <c r="AX113" i="1"/>
  <c r="BE113" i="1"/>
  <c r="BJ113" i="1" s="1"/>
  <c r="AV113" i="1"/>
  <c r="AO139" i="1"/>
  <c r="AY116" i="1"/>
  <c r="BE138" i="1"/>
  <c r="BJ138" i="1" s="1"/>
  <c r="AY99" i="1"/>
  <c r="BF99" i="1"/>
  <c r="AX105" i="1"/>
  <c r="BE105" i="1" s="1"/>
  <c r="BJ105" i="1" s="1"/>
  <c r="AV105" i="1"/>
  <c r="AN21" i="1"/>
  <c r="Z21" i="1"/>
  <c r="AO21" i="1" s="1"/>
  <c r="BE70" i="1"/>
  <c r="BJ70" i="1" s="1"/>
  <c r="BD38" i="1"/>
  <c r="BE55" i="1"/>
  <c r="BJ55" i="1" s="1"/>
  <c r="AV432" i="1"/>
  <c r="AX432" i="1"/>
  <c r="BE432" i="1" s="1"/>
  <c r="BJ432" i="1" s="1"/>
  <c r="AI433" i="1"/>
  <c r="AH433" i="1"/>
  <c r="AU433" i="1" s="1"/>
  <c r="BC433" i="1"/>
  <c r="BD433" i="1" s="1"/>
  <c r="BH407" i="1"/>
  <c r="BL407" i="1"/>
  <c r="BB426" i="1"/>
  <c r="AI409" i="1"/>
  <c r="AH409" i="1"/>
  <c r="AU409" i="1" s="1"/>
  <c r="BC409" i="1"/>
  <c r="BD409" i="1" s="1"/>
  <c r="AI425" i="1"/>
  <c r="AH425" i="1"/>
  <c r="AU425" i="1" s="1"/>
  <c r="BC425" i="1"/>
  <c r="BD425" i="1" s="1"/>
  <c r="BD421" i="1"/>
  <c r="AI399" i="1"/>
  <c r="AH399" i="1"/>
  <c r="AU399" i="1" s="1"/>
  <c r="BC399" i="1"/>
  <c r="BD399" i="1" s="1"/>
  <c r="AX398" i="1"/>
  <c r="AV398" i="1"/>
  <c r="BE398" i="1"/>
  <c r="AY402" i="1"/>
  <c r="BF402" i="1" s="1"/>
  <c r="BK402" i="1" s="1"/>
  <c r="BL402" i="1" s="1"/>
  <c r="BL398" i="1"/>
  <c r="AI379" i="1"/>
  <c r="BC379" i="1"/>
  <c r="BD379" i="1" s="1"/>
  <c r="AH379" i="1"/>
  <c r="AU379" i="1" s="1"/>
  <c r="AI369" i="1"/>
  <c r="BC369" i="1"/>
  <c r="BD369" i="1" s="1"/>
  <c r="AH369" i="1"/>
  <c r="AU369" i="1" s="1"/>
  <c r="AY385" i="1"/>
  <c r="BF385" i="1" s="1"/>
  <c r="AX383" i="1"/>
  <c r="AV383" i="1"/>
  <c r="BE383" i="1"/>
  <c r="AX376" i="1"/>
  <c r="BE376" i="1" s="1"/>
  <c r="BJ376" i="1" s="1"/>
  <c r="AV376" i="1"/>
  <c r="AX368" i="1"/>
  <c r="BE368" i="1" s="1"/>
  <c r="AV368" i="1"/>
  <c r="AI375" i="1"/>
  <c r="BC375" i="1"/>
  <c r="BD375" i="1" s="1"/>
  <c r="AH375" i="1"/>
  <c r="AU375" i="1" s="1"/>
  <c r="AV354" i="1"/>
  <c r="AX354" i="1"/>
  <c r="BE354" i="1" s="1"/>
  <c r="BJ354" i="1" s="1"/>
  <c r="AV360" i="1"/>
  <c r="AX360" i="1"/>
  <c r="BE360" i="1"/>
  <c r="BJ360" i="1" s="1"/>
  <c r="AN342" i="1"/>
  <c r="Z342" i="1"/>
  <c r="AO342" i="1" s="1"/>
  <c r="AU361" i="1"/>
  <c r="AX335" i="1"/>
  <c r="BE335" i="1" s="1"/>
  <c r="AV335" i="1"/>
  <c r="AX329" i="1"/>
  <c r="AV329" i="1"/>
  <c r="BE329" i="1"/>
  <c r="AN319" i="1"/>
  <c r="Z319" i="1"/>
  <c r="AO319" i="1" s="1"/>
  <c r="AI321" i="1"/>
  <c r="BC321" i="1"/>
  <c r="BD321" i="1" s="1"/>
  <c r="AH321" i="1"/>
  <c r="AU321" i="1" s="1"/>
  <c r="AX312" i="1"/>
  <c r="BE312" i="1"/>
  <c r="BJ312" i="1" s="1"/>
  <c r="AV312" i="1"/>
  <c r="AX334" i="1"/>
  <c r="BE334" i="1" s="1"/>
  <c r="BJ334" i="1" s="1"/>
  <c r="AV334" i="1"/>
  <c r="AX327" i="1"/>
  <c r="BE327" i="1" s="1"/>
  <c r="BJ327" i="1" s="1"/>
  <c r="AV327" i="1"/>
  <c r="AO301" i="1"/>
  <c r="AU293" i="1"/>
  <c r="AY264" i="1"/>
  <c r="BF264" i="1" s="1"/>
  <c r="AY275" i="1"/>
  <c r="BF275" i="1" s="1"/>
  <c r="BH275" i="1" s="1"/>
  <c r="AY267" i="1"/>
  <c r="BF267" i="1" s="1"/>
  <c r="BE253" i="1"/>
  <c r="BJ253" i="1" s="1"/>
  <c r="AO302" i="1"/>
  <c r="AY279" i="1"/>
  <c r="BF279" i="1" s="1"/>
  <c r="AY247" i="1"/>
  <c r="BF247" i="1"/>
  <c r="BE276" i="1"/>
  <c r="BJ276" i="1" s="1"/>
  <c r="AX217" i="1"/>
  <c r="BE217" i="1" s="1"/>
  <c r="BJ217" i="1" s="1"/>
  <c r="AV217" i="1"/>
  <c r="AV254" i="1"/>
  <c r="AI199" i="1"/>
  <c r="BC199" i="1"/>
  <c r="BD199" i="1" s="1"/>
  <c r="AH199" i="1"/>
  <c r="AU199" i="1" s="1"/>
  <c r="AX184" i="1"/>
  <c r="BE184" i="1" s="1"/>
  <c r="BJ184" i="1" s="1"/>
  <c r="AV184" i="1"/>
  <c r="AY219" i="1"/>
  <c r="BF219" i="1" s="1"/>
  <c r="AI171" i="1"/>
  <c r="BC171" i="1"/>
  <c r="BD171" i="1" s="1"/>
  <c r="AH171" i="1"/>
  <c r="AU171" i="1" s="1"/>
  <c r="AI163" i="1"/>
  <c r="BC163" i="1"/>
  <c r="BD163" i="1" s="1"/>
  <c r="AH163" i="1"/>
  <c r="AU163" i="1" s="1"/>
  <c r="AI155" i="1"/>
  <c r="AH155" i="1"/>
  <c r="AU155" i="1" s="1"/>
  <c r="BC155" i="1"/>
  <c r="BD155" i="1" s="1"/>
  <c r="AI147" i="1"/>
  <c r="BC147" i="1"/>
  <c r="BD147" i="1" s="1"/>
  <c r="AH147" i="1"/>
  <c r="AU147" i="1" s="1"/>
  <c r="AI139" i="1"/>
  <c r="BC139" i="1"/>
  <c r="BD139" i="1" s="1"/>
  <c r="AH139" i="1"/>
  <c r="AU139" i="1" s="1"/>
  <c r="BB162" i="1"/>
  <c r="AU131" i="1"/>
  <c r="BC180" i="1"/>
  <c r="BD180" i="1" s="1"/>
  <c r="AH180" i="1"/>
  <c r="AU180" i="1" s="1"/>
  <c r="AI180" i="1"/>
  <c r="AX235" i="1"/>
  <c r="BE235" i="1" s="1"/>
  <c r="BJ235" i="1" s="1"/>
  <c r="AV235" i="1"/>
  <c r="AX227" i="1"/>
  <c r="BE227" i="1" s="1"/>
  <c r="BJ227" i="1" s="1"/>
  <c r="AV227" i="1"/>
  <c r="AI129" i="1"/>
  <c r="AH129" i="1"/>
  <c r="AU129" i="1" s="1"/>
  <c r="BC129" i="1"/>
  <c r="BD129" i="1" s="1"/>
  <c r="AI121" i="1"/>
  <c r="BC121" i="1"/>
  <c r="BD121" i="1" s="1"/>
  <c r="AH121" i="1"/>
  <c r="AU121" i="1" s="1"/>
  <c r="AX111" i="1"/>
  <c r="BE111" i="1" s="1"/>
  <c r="BJ111" i="1" s="1"/>
  <c r="AV111" i="1"/>
  <c r="AN116" i="1"/>
  <c r="Z116" i="1"/>
  <c r="BF115" i="1"/>
  <c r="BK115" i="1" s="1"/>
  <c r="BL115" i="1" s="1"/>
  <c r="AY115" i="1"/>
  <c r="AY90" i="1"/>
  <c r="BF90" i="1"/>
  <c r="AY98" i="1"/>
  <c r="AY91" i="1"/>
  <c r="BF91" i="1" s="1"/>
  <c r="AN102" i="1"/>
  <c r="Z102" i="1"/>
  <c r="AX83" i="1"/>
  <c r="AV83" i="1"/>
  <c r="BE83" i="1"/>
  <c r="BJ83" i="1" s="1"/>
  <c r="AX35" i="1"/>
  <c r="BE35" i="1" s="1"/>
  <c r="BJ35" i="1" s="1"/>
  <c r="AV35" i="1"/>
  <c r="AX30" i="1"/>
  <c r="BE30" i="1" s="1"/>
  <c r="BJ30" i="1" s="1"/>
  <c r="AV30" i="1"/>
  <c r="AO40" i="1"/>
  <c r="AX24" i="1"/>
  <c r="BE24" i="1" s="1"/>
  <c r="BJ24" i="1" s="1"/>
  <c r="AV24" i="1"/>
  <c r="AN28" i="1"/>
  <c r="Z28" i="1"/>
  <c r="AO28" i="1" s="1"/>
  <c r="AY32" i="1"/>
  <c r="BF32" i="1" s="1"/>
  <c r="AY28" i="1"/>
  <c r="AY13" i="1"/>
  <c r="BF13" i="1" s="1"/>
  <c r="AY15" i="1"/>
  <c r="BF15" i="1" s="1"/>
  <c r="BE18" i="1"/>
  <c r="BJ18" i="1" s="1"/>
  <c r="AY17" i="1"/>
  <c r="BF17" i="1" s="1"/>
  <c r="AN412" i="1"/>
  <c r="Z412" i="1"/>
  <c r="AO412" i="1" s="1"/>
  <c r="AI418" i="1"/>
  <c r="BC418" i="1"/>
  <c r="BD418" i="1" s="1"/>
  <c r="AH418" i="1"/>
  <c r="AU418" i="1" s="1"/>
  <c r="AV422" i="1"/>
  <c r="AX422" i="1"/>
  <c r="BE422" i="1" s="1"/>
  <c r="AI426" i="1"/>
  <c r="BC426" i="1"/>
  <c r="BD426" i="1" s="1"/>
  <c r="AH426" i="1"/>
  <c r="AU426" i="1" s="1"/>
  <c r="AY404" i="1"/>
  <c r="BF404" i="1" s="1"/>
  <c r="BH404" i="1" s="1"/>
  <c r="BF405" i="1"/>
  <c r="BK405" i="1" s="1"/>
  <c r="BL405" i="1" s="1"/>
  <c r="AY405" i="1"/>
  <c r="AU405" i="1"/>
  <c r="AN367" i="1"/>
  <c r="Z367" i="1"/>
  <c r="AO367" i="1" s="1"/>
  <c r="AI377" i="1"/>
  <c r="BC377" i="1"/>
  <c r="BD377" i="1" s="1"/>
  <c r="AH377" i="1"/>
  <c r="AU377" i="1" s="1"/>
  <c r="AI340" i="1"/>
  <c r="BC340" i="1"/>
  <c r="BD340" i="1" s="1"/>
  <c r="AH340" i="1"/>
  <c r="AU340" i="1" s="1"/>
  <c r="AU359" i="1"/>
  <c r="AU352" i="1"/>
  <c r="AU343" i="1"/>
  <c r="AN335" i="1"/>
  <c r="Z335" i="1"/>
  <c r="AO335" i="1" s="1"/>
  <c r="AV362" i="1"/>
  <c r="BE362" i="1"/>
  <c r="AX362" i="1"/>
  <c r="AV355" i="1"/>
  <c r="AX355" i="1"/>
  <c r="BE355" i="1" s="1"/>
  <c r="BJ355" i="1" s="1"/>
  <c r="AU342" i="1"/>
  <c r="AV358" i="1"/>
  <c r="AX358" i="1"/>
  <c r="BE358" i="1" s="1"/>
  <c r="BJ358" i="1" s="1"/>
  <c r="AX326" i="1"/>
  <c r="BE326" i="1" s="1"/>
  <c r="AV326" i="1"/>
  <c r="AN311" i="1"/>
  <c r="Z311" i="1"/>
  <c r="AO311" i="1" s="1"/>
  <c r="AX325" i="1"/>
  <c r="BE325" i="1" s="1"/>
  <c r="BJ325" i="1" s="1"/>
  <c r="AV325" i="1"/>
  <c r="AX331" i="1"/>
  <c r="BE331" i="1" s="1"/>
  <c r="BJ331" i="1" s="1"/>
  <c r="AV331" i="1"/>
  <c r="AX320" i="1"/>
  <c r="BE320" i="1" s="1"/>
  <c r="AV320" i="1"/>
  <c r="AX330" i="1"/>
  <c r="BE330" i="1" s="1"/>
  <c r="BJ330" i="1" s="1"/>
  <c r="AV330" i="1"/>
  <c r="AH285" i="1"/>
  <c r="AU285" i="1" s="1"/>
  <c r="BC285" i="1"/>
  <c r="BD285" i="1" s="1"/>
  <c r="AI285" i="1"/>
  <c r="BD294" i="1"/>
  <c r="BE294" i="1"/>
  <c r="BJ294" i="1" s="1"/>
  <c r="AV291" i="1"/>
  <c r="AX291" i="1"/>
  <c r="BE291" i="1" s="1"/>
  <c r="BJ291" i="1" s="1"/>
  <c r="AY263" i="1"/>
  <c r="BF263" i="1"/>
  <c r="BH263" i="1" s="1"/>
  <c r="AY280" i="1"/>
  <c r="BF280" i="1" s="1"/>
  <c r="AY208" i="1"/>
  <c r="BF208" i="1" s="1"/>
  <c r="BE212" i="1"/>
  <c r="BJ212" i="1" s="1"/>
  <c r="BD212" i="1"/>
  <c r="AX242" i="1"/>
  <c r="AV242" i="1"/>
  <c r="BE242" i="1"/>
  <c r="AX190" i="1"/>
  <c r="BE190" i="1" s="1"/>
  <c r="BJ190" i="1" s="1"/>
  <c r="AV190" i="1"/>
  <c r="BE219" i="1"/>
  <c r="BJ219" i="1" s="1"/>
  <c r="AX179" i="1"/>
  <c r="BE179" i="1" s="1"/>
  <c r="BJ179" i="1" s="1"/>
  <c r="AV179" i="1"/>
  <c r="AV195" i="1"/>
  <c r="AX195" i="1"/>
  <c r="BE195" i="1" s="1"/>
  <c r="BJ195" i="1" s="1"/>
  <c r="AX215" i="1"/>
  <c r="BE215" i="1" s="1"/>
  <c r="BJ215" i="1" s="1"/>
  <c r="AV215" i="1"/>
  <c r="AV200" i="1"/>
  <c r="AX200" i="1"/>
  <c r="BE200" i="1" s="1"/>
  <c r="BJ200" i="1" s="1"/>
  <c r="AI170" i="1"/>
  <c r="AH170" i="1"/>
  <c r="AU170" i="1" s="1"/>
  <c r="BC170" i="1"/>
  <c r="BD170" i="1" s="1"/>
  <c r="AI162" i="1"/>
  <c r="AH162" i="1"/>
  <c r="AU162" i="1" s="1"/>
  <c r="BC162" i="1"/>
  <c r="BD162" i="1" s="1"/>
  <c r="AI154" i="1"/>
  <c r="BC154" i="1"/>
  <c r="BD154" i="1" s="1"/>
  <c r="AH154" i="1"/>
  <c r="AU154" i="1" s="1"/>
  <c r="AI146" i="1"/>
  <c r="BC146" i="1"/>
  <c r="BD146" i="1" s="1"/>
  <c r="AH146" i="1"/>
  <c r="AU146" i="1" s="1"/>
  <c r="AX183" i="1"/>
  <c r="BE183" i="1" s="1"/>
  <c r="BJ183" i="1" s="1"/>
  <c r="AV183" i="1"/>
  <c r="AO190" i="1"/>
  <c r="AX232" i="1"/>
  <c r="BE232" i="1" s="1"/>
  <c r="BJ232" i="1" s="1"/>
  <c r="AV232" i="1"/>
  <c r="AX224" i="1"/>
  <c r="BE224" i="1" s="1"/>
  <c r="BJ224" i="1" s="1"/>
  <c r="AV224" i="1"/>
  <c r="AI187" i="1"/>
  <c r="BC187" i="1"/>
  <c r="BD187" i="1" s="1"/>
  <c r="AH187" i="1"/>
  <c r="AU187" i="1" s="1"/>
  <c r="AI128" i="1"/>
  <c r="BC128" i="1"/>
  <c r="BD128" i="1" s="1"/>
  <c r="AH128" i="1"/>
  <c r="AU128" i="1" s="1"/>
  <c r="AI120" i="1"/>
  <c r="BC120" i="1"/>
  <c r="BD120" i="1" s="1"/>
  <c r="AH120" i="1"/>
  <c r="AU120" i="1" s="1"/>
  <c r="AX119" i="1"/>
  <c r="AV119" i="1"/>
  <c r="AX109" i="1"/>
  <c r="BE109" i="1" s="1"/>
  <c r="BJ109" i="1" s="1"/>
  <c r="AV109" i="1"/>
  <c r="BE115" i="1"/>
  <c r="BJ115" i="1" s="1"/>
  <c r="AX114" i="1"/>
  <c r="BE114" i="1"/>
  <c r="BJ114" i="1" s="1"/>
  <c r="AV114" i="1"/>
  <c r="AN119" i="1"/>
  <c r="Z119" i="1"/>
  <c r="AO119" i="1" s="1"/>
  <c r="BE110" i="1"/>
  <c r="BJ110" i="1" s="1"/>
  <c r="AN96" i="1"/>
  <c r="Z96" i="1"/>
  <c r="AO96" i="1" s="1"/>
  <c r="AN95" i="1"/>
  <c r="Z95" i="1"/>
  <c r="AO95" i="1" s="1"/>
  <c r="BF95" i="1" s="1"/>
  <c r="BK95" i="1" s="1"/>
  <c r="BL95" i="1" s="1"/>
  <c r="BE90" i="1"/>
  <c r="BJ90" i="1" s="1"/>
  <c r="BE91" i="1"/>
  <c r="BJ91" i="1" s="1"/>
  <c r="AY103" i="1"/>
  <c r="BF103" i="1" s="1"/>
  <c r="BH80" i="1"/>
  <c r="BD36" i="1"/>
  <c r="AY19" i="1"/>
  <c r="BF19" i="1" s="1"/>
  <c r="AY18" i="1"/>
  <c r="BF18" i="1" s="1"/>
  <c r="AX29" i="1"/>
  <c r="BE29" i="1" s="1"/>
  <c r="BJ29" i="1" s="1"/>
  <c r="AV29" i="1"/>
  <c r="BE69" i="1" l="1"/>
  <c r="BJ69" i="1" s="1"/>
  <c r="BK388" i="1"/>
  <c r="BL388" i="1" s="1"/>
  <c r="BH388" i="1"/>
  <c r="BK86" i="1"/>
  <c r="BL86" i="1" s="1"/>
  <c r="BH86" i="1"/>
  <c r="BK52" i="1"/>
  <c r="BL52" i="1" s="1"/>
  <c r="BH52" i="1"/>
  <c r="BK3" i="1"/>
  <c r="BL3" i="1" s="1"/>
  <c r="BH3" i="1"/>
  <c r="BK8" i="1"/>
  <c r="BL8" i="1" s="1"/>
  <c r="BH8" i="1"/>
  <c r="BF28" i="1"/>
  <c r="BF305" i="1"/>
  <c r="BH305" i="1" s="1"/>
  <c r="BF38" i="1"/>
  <c r="BF300" i="1"/>
  <c r="BH53" i="1"/>
  <c r="BK66" i="1"/>
  <c r="BL66" i="1" s="1"/>
  <c r="AX57" i="1"/>
  <c r="AV57" i="1"/>
  <c r="BE57" i="1"/>
  <c r="BJ57" i="1" s="1"/>
  <c r="AV73" i="1"/>
  <c r="AX73" i="1"/>
  <c r="BE73" i="1" s="1"/>
  <c r="BJ73" i="1" s="1"/>
  <c r="AV392" i="1"/>
  <c r="AY392" i="1" s="1"/>
  <c r="BF392" i="1" s="1"/>
  <c r="BH392" i="1" s="1"/>
  <c r="AX306" i="1"/>
  <c r="BE306" i="1" s="1"/>
  <c r="BJ306" i="1" s="1"/>
  <c r="AV306" i="1"/>
  <c r="BF246" i="1"/>
  <c r="BF302" i="1"/>
  <c r="BH302" i="1" s="1"/>
  <c r="AX41" i="1"/>
  <c r="BE41" i="1" s="1"/>
  <c r="BJ41" i="1" s="1"/>
  <c r="AV41" i="1"/>
  <c r="AY41" i="1" s="1"/>
  <c r="BF41" i="1" s="1"/>
  <c r="AV79" i="1"/>
  <c r="AY79" i="1" s="1"/>
  <c r="AX79" i="1"/>
  <c r="BE79" i="1" s="1"/>
  <c r="BJ79" i="1" s="1"/>
  <c r="AV75" i="1"/>
  <c r="AX56" i="1"/>
  <c r="BE56" i="1" s="1"/>
  <c r="BJ56" i="1" s="1"/>
  <c r="AV56" i="1"/>
  <c r="AY56" i="1" s="1"/>
  <c r="AX307" i="1"/>
  <c r="BE307" i="1" s="1"/>
  <c r="BJ307" i="1" s="1"/>
  <c r="AV307" i="1"/>
  <c r="AY307" i="1" s="1"/>
  <c r="BF307" i="1" s="1"/>
  <c r="BE271" i="1"/>
  <c r="BJ271" i="1" s="1"/>
  <c r="AX302" i="1"/>
  <c r="BE302" i="1"/>
  <c r="AX7" i="1"/>
  <c r="AV7" i="1"/>
  <c r="BE7" i="1"/>
  <c r="BJ7" i="1" s="1"/>
  <c r="BF61" i="1"/>
  <c r="AV276" i="1"/>
  <c r="AY276" i="1" s="1"/>
  <c r="BF276" i="1" s="1"/>
  <c r="BE119" i="1"/>
  <c r="BJ119" i="1" s="1"/>
  <c r="BF36" i="1"/>
  <c r="BK36" i="1" s="1"/>
  <c r="BL36" i="1" s="1"/>
  <c r="BH4" i="1"/>
  <c r="BF288" i="1"/>
  <c r="BF259" i="1"/>
  <c r="BF79" i="1"/>
  <c r="AV281" i="1"/>
  <c r="AY281" i="1" s="1"/>
  <c r="BF281" i="1" s="1"/>
  <c r="BH281" i="1" s="1"/>
  <c r="AX281" i="1"/>
  <c r="BE281" i="1" s="1"/>
  <c r="BF56" i="1"/>
  <c r="BF45" i="1"/>
  <c r="AX67" i="1"/>
  <c r="BE67" i="1" s="1"/>
  <c r="BJ67" i="1" s="1"/>
  <c r="AV67" i="1"/>
  <c r="AY67" i="1" s="1"/>
  <c r="BF67" i="1" s="1"/>
  <c r="AX206" i="1"/>
  <c r="BE206" i="1" s="1"/>
  <c r="BJ206" i="1" s="1"/>
  <c r="AV206" i="1"/>
  <c r="AX96" i="1"/>
  <c r="AV96" i="1"/>
  <c r="AY96" i="1" s="1"/>
  <c r="BF96" i="1" s="1"/>
  <c r="BH34" i="1"/>
  <c r="BE356" i="1"/>
  <c r="BE21" i="1"/>
  <c r="BJ21" i="1" s="1"/>
  <c r="BF292" i="1"/>
  <c r="BE258" i="1"/>
  <c r="BJ258" i="1" s="1"/>
  <c r="AX258" i="1"/>
  <c r="AV258" i="1"/>
  <c r="AY258" i="1" s="1"/>
  <c r="BF258" i="1" s="1"/>
  <c r="BE392" i="1"/>
  <c r="AX42" i="1"/>
  <c r="BE42" i="1" s="1"/>
  <c r="BJ42" i="1" s="1"/>
  <c r="AV42" i="1"/>
  <c r="AY42" i="1" s="1"/>
  <c r="BF42" i="1" s="1"/>
  <c r="BK42" i="1" s="1"/>
  <c r="BL42" i="1" s="1"/>
  <c r="AX270" i="1"/>
  <c r="AV270" i="1"/>
  <c r="BE270" i="1"/>
  <c r="BJ270" i="1" s="1"/>
  <c r="AX396" i="1"/>
  <c r="BE396" i="1"/>
  <c r="BJ396" i="1" s="1"/>
  <c r="AV72" i="1"/>
  <c r="AX72" i="1"/>
  <c r="BE72" i="1" s="1"/>
  <c r="BJ72" i="1" s="1"/>
  <c r="AY64" i="1"/>
  <c r="BF64" i="1"/>
  <c r="AX305" i="1"/>
  <c r="BE305" i="1" s="1"/>
  <c r="AV305" i="1"/>
  <c r="AY305" i="1" s="1"/>
  <c r="AX40" i="1"/>
  <c r="BE40" i="1" s="1"/>
  <c r="BJ40" i="1" s="1"/>
  <c r="AV40" i="1"/>
  <c r="AY40" i="1" s="1"/>
  <c r="AX43" i="1"/>
  <c r="AV43" i="1"/>
  <c r="BE43" i="1"/>
  <c r="BJ43" i="1" s="1"/>
  <c r="BE8" i="1"/>
  <c r="BJ8" i="1" s="1"/>
  <c r="BF47" i="1"/>
  <c r="BF297" i="1"/>
  <c r="BF204" i="1"/>
  <c r="BK204" i="1" s="1"/>
  <c r="BL204" i="1" s="1"/>
  <c r="AX68" i="1"/>
  <c r="BE68" i="1" s="1"/>
  <c r="BJ68" i="1" s="1"/>
  <c r="AX50" i="1"/>
  <c r="BE50" i="1" s="1"/>
  <c r="BJ50" i="1" s="1"/>
  <c r="AV50" i="1"/>
  <c r="AY50" i="1" s="1"/>
  <c r="BK63" i="1"/>
  <c r="BL63" i="1" s="1"/>
  <c r="BH63" i="1"/>
  <c r="AX69" i="1"/>
  <c r="AV69" i="1"/>
  <c r="AY69" i="1" s="1"/>
  <c r="BF69" i="1" s="1"/>
  <c r="BE388" i="1"/>
  <c r="BJ388" i="1" s="1"/>
  <c r="AX54" i="1"/>
  <c r="BE54" i="1"/>
  <c r="BJ54" i="1" s="1"/>
  <c r="AV54" i="1"/>
  <c r="AY54" i="1" s="1"/>
  <c r="BF54" i="1" s="1"/>
  <c r="AX304" i="1"/>
  <c r="BE304" i="1" s="1"/>
  <c r="BJ304" i="1" s="1"/>
  <c r="AV304" i="1"/>
  <c r="AY304" i="1" s="1"/>
  <c r="BF304" i="1" s="1"/>
  <c r="BE108" i="1"/>
  <c r="BJ108" i="1" s="1"/>
  <c r="BF384" i="1"/>
  <c r="BK384" i="1" s="1"/>
  <c r="BL384" i="1" s="1"/>
  <c r="AY394" i="1"/>
  <c r="BF394" i="1"/>
  <c r="AX82" i="1"/>
  <c r="BE82" i="1" s="1"/>
  <c r="BJ82" i="1" s="1"/>
  <c r="BE395" i="1"/>
  <c r="AV277" i="1"/>
  <c r="AY277" i="1" s="1"/>
  <c r="BF277" i="1" s="1"/>
  <c r="AX76" i="1"/>
  <c r="BE76" i="1" s="1"/>
  <c r="BJ76" i="1" s="1"/>
  <c r="AV76" i="1"/>
  <c r="AY76" i="1" s="1"/>
  <c r="BF76" i="1" s="1"/>
  <c r="AV249" i="1"/>
  <c r="AY249" i="1" s="1"/>
  <c r="BF249" i="1" s="1"/>
  <c r="AX249" i="1"/>
  <c r="BE249" i="1"/>
  <c r="BJ249" i="1" s="1"/>
  <c r="BF48" i="1"/>
  <c r="AV71" i="1"/>
  <c r="AY71" i="1" s="1"/>
  <c r="AX71" i="1"/>
  <c r="BE71" i="1" s="1"/>
  <c r="BJ71" i="1" s="1"/>
  <c r="AX309" i="1"/>
  <c r="AV309" i="1"/>
  <c r="BE309" i="1"/>
  <c r="BJ309" i="1" s="1"/>
  <c r="BF70" i="1"/>
  <c r="AX39" i="1"/>
  <c r="BE39" i="1" s="1"/>
  <c r="BJ39" i="1" s="1"/>
  <c r="AV39" i="1"/>
  <c r="AY39" i="1" s="1"/>
  <c r="BF39" i="1" s="1"/>
  <c r="AX310" i="1"/>
  <c r="BE310" i="1"/>
  <c r="BJ310" i="1" s="1"/>
  <c r="AV310" i="1"/>
  <c r="AX51" i="1"/>
  <c r="BE51" i="1" s="1"/>
  <c r="BJ51" i="1" s="1"/>
  <c r="AV51" i="1"/>
  <c r="AV9" i="1"/>
  <c r="AY9" i="1" s="1"/>
  <c r="BF9" i="1" s="1"/>
  <c r="AX9" i="1"/>
  <c r="BE9" i="1" s="1"/>
  <c r="BJ9" i="1" s="1"/>
  <c r="AV46" i="1"/>
  <c r="AV68" i="1"/>
  <c r="AX265" i="1"/>
  <c r="BE265" i="1" s="1"/>
  <c r="BJ265" i="1" s="1"/>
  <c r="AV265" i="1"/>
  <c r="AX397" i="1"/>
  <c r="BE397" i="1" s="1"/>
  <c r="BJ397" i="1" s="1"/>
  <c r="AV397" i="1"/>
  <c r="BF296" i="1"/>
  <c r="BH296" i="1" s="1"/>
  <c r="BE412" i="1"/>
  <c r="BJ412" i="1" s="1"/>
  <c r="BE28" i="1"/>
  <c r="BJ28" i="1" s="1"/>
  <c r="AV260" i="1"/>
  <c r="AY260" i="1" s="1"/>
  <c r="BF260" i="1" s="1"/>
  <c r="BH260" i="1" s="1"/>
  <c r="AX260" i="1"/>
  <c r="BE260" i="1" s="1"/>
  <c r="AX59" i="1"/>
  <c r="BE59" i="1" s="1"/>
  <c r="BJ59" i="1" s="1"/>
  <c r="AV59" i="1"/>
  <c r="BE277" i="1"/>
  <c r="BJ277" i="1" s="1"/>
  <c r="AX49" i="1"/>
  <c r="BE49" i="1" s="1"/>
  <c r="BJ49" i="1" s="1"/>
  <c r="AV49" i="1"/>
  <c r="AV11" i="1"/>
  <c r="AY11" i="1" s="1"/>
  <c r="BF11" i="1" s="1"/>
  <c r="AX11" i="1"/>
  <c r="BE11" i="1" s="1"/>
  <c r="BJ11" i="1" s="1"/>
  <c r="AV301" i="1"/>
  <c r="AY301" i="1" s="1"/>
  <c r="AX301" i="1"/>
  <c r="BE301" i="1"/>
  <c r="BJ301" i="1" s="1"/>
  <c r="BF74" i="1"/>
  <c r="BK96" i="1"/>
  <c r="BL96" i="1" s="1"/>
  <c r="BH96" i="1"/>
  <c r="BK88" i="1"/>
  <c r="BL88" i="1" s="1"/>
  <c r="BH88" i="1"/>
  <c r="BK89" i="1"/>
  <c r="BL89" i="1" s="1"/>
  <c r="BH89" i="1"/>
  <c r="BK138" i="1"/>
  <c r="BL138" i="1" s="1"/>
  <c r="BH138" i="1"/>
  <c r="BK267" i="1"/>
  <c r="BL267" i="1" s="1"/>
  <c r="BH267" i="1"/>
  <c r="BK39" i="1"/>
  <c r="BL39" i="1" s="1"/>
  <c r="BH39" i="1"/>
  <c r="BK297" i="1"/>
  <c r="BL297" i="1" s="1"/>
  <c r="BH297" i="1"/>
  <c r="BH204" i="1"/>
  <c r="BK277" i="1"/>
  <c r="BL277" i="1" s="1"/>
  <c r="BH277" i="1"/>
  <c r="BK100" i="1"/>
  <c r="BL100" i="1" s="1"/>
  <c r="BH100" i="1"/>
  <c r="BK292" i="1"/>
  <c r="BL292" i="1" s="1"/>
  <c r="BH292" i="1"/>
  <c r="BK280" i="1"/>
  <c r="BL280" i="1" s="1"/>
  <c r="BH280" i="1"/>
  <c r="BK15" i="1"/>
  <c r="BL15" i="1" s="1"/>
  <c r="BH15" i="1"/>
  <c r="BK219" i="1"/>
  <c r="BL219" i="1" s="1"/>
  <c r="BH219" i="1"/>
  <c r="BK262" i="1"/>
  <c r="BL262" i="1" s="1"/>
  <c r="BH262" i="1"/>
  <c r="BK253" i="1"/>
  <c r="BL253" i="1" s="1"/>
  <c r="BH253" i="1"/>
  <c r="BK25" i="1"/>
  <c r="BL25" i="1" s="1"/>
  <c r="BH25" i="1"/>
  <c r="BK94" i="1"/>
  <c r="BL94" i="1" s="1"/>
  <c r="BH94" i="1"/>
  <c r="BK202" i="1"/>
  <c r="BL202" i="1" s="1"/>
  <c r="BH202" i="1"/>
  <c r="BK264" i="1"/>
  <c r="BL264" i="1" s="1"/>
  <c r="BH264" i="1"/>
  <c r="BK209" i="1"/>
  <c r="BL209" i="1" s="1"/>
  <c r="BH209" i="1"/>
  <c r="BK211" i="1"/>
  <c r="BL211" i="1" s="1"/>
  <c r="BH211" i="1"/>
  <c r="BK20" i="1"/>
  <c r="BL20" i="1" s="1"/>
  <c r="BH20" i="1"/>
  <c r="BK136" i="1"/>
  <c r="BL136" i="1" s="1"/>
  <c r="BH136" i="1"/>
  <c r="BK393" i="1"/>
  <c r="BL393" i="1" s="1"/>
  <c r="BH393" i="1"/>
  <c r="BK390" i="1"/>
  <c r="BL390" i="1" s="1"/>
  <c r="BH390" i="1"/>
  <c r="BK258" i="1"/>
  <c r="BL258" i="1" s="1"/>
  <c r="BH258" i="1"/>
  <c r="BK28" i="1"/>
  <c r="BL28" i="1" s="1"/>
  <c r="BH28" i="1"/>
  <c r="BK250" i="1"/>
  <c r="BL250" i="1" s="1"/>
  <c r="BH250" i="1"/>
  <c r="BK273" i="1"/>
  <c r="BL273" i="1" s="1"/>
  <c r="BH273" i="1"/>
  <c r="BK38" i="1"/>
  <c r="BL38" i="1" s="1"/>
  <c r="BH38" i="1"/>
  <c r="BK84" i="1"/>
  <c r="BL84" i="1" s="1"/>
  <c r="BH84" i="1"/>
  <c r="BK118" i="1"/>
  <c r="BL118" i="1" s="1"/>
  <c r="BH118" i="1"/>
  <c r="BK300" i="1"/>
  <c r="BL300" i="1" s="1"/>
  <c r="BH300" i="1"/>
  <c r="BK282" i="1"/>
  <c r="BL282" i="1" s="1"/>
  <c r="BH282" i="1"/>
  <c r="BK101" i="1"/>
  <c r="BL101" i="1" s="1"/>
  <c r="BH101" i="1"/>
  <c r="BK103" i="1"/>
  <c r="BL103" i="1" s="1"/>
  <c r="BH103" i="1"/>
  <c r="BK32" i="1"/>
  <c r="BL32" i="1" s="1"/>
  <c r="BH32" i="1"/>
  <c r="BK279" i="1"/>
  <c r="BL279" i="1" s="1"/>
  <c r="BH279" i="1"/>
  <c r="BK274" i="1"/>
  <c r="BL274" i="1" s="1"/>
  <c r="BH274" i="1"/>
  <c r="BH42" i="1"/>
  <c r="BK304" i="1"/>
  <c r="BL304" i="1" s="1"/>
  <c r="BH304" i="1"/>
  <c r="BK16" i="1"/>
  <c r="BL16" i="1" s="1"/>
  <c r="BH16" i="1"/>
  <c r="BK252" i="1"/>
  <c r="BL252" i="1" s="1"/>
  <c r="BH252" i="1"/>
  <c r="BK246" i="1"/>
  <c r="BL246" i="1" s="1"/>
  <c r="BH246" i="1"/>
  <c r="BK82" i="1"/>
  <c r="BL82" i="1" s="1"/>
  <c r="BH82" i="1"/>
  <c r="BK307" i="1"/>
  <c r="BL307" i="1" s="1"/>
  <c r="BH307" i="1"/>
  <c r="BK385" i="1"/>
  <c r="BL385" i="1" s="1"/>
  <c r="BH385" i="1"/>
  <c r="BK288" i="1"/>
  <c r="BL288" i="1" s="1"/>
  <c r="BH288" i="1"/>
  <c r="BK271" i="1"/>
  <c r="BL271" i="1" s="1"/>
  <c r="BH271" i="1"/>
  <c r="BK261" i="1"/>
  <c r="BL261" i="1" s="1"/>
  <c r="BH261" i="1"/>
  <c r="BK107" i="1"/>
  <c r="BL107" i="1" s="1"/>
  <c r="BH107" i="1"/>
  <c r="BK406" i="1"/>
  <c r="BL406" i="1" s="1"/>
  <c r="BH406" i="1"/>
  <c r="BK276" i="1"/>
  <c r="BL276" i="1" s="1"/>
  <c r="BH276" i="1"/>
  <c r="BK255" i="1"/>
  <c r="BL255" i="1" s="1"/>
  <c r="BH255" i="1"/>
  <c r="AX170" i="1"/>
  <c r="BE170" i="1" s="1"/>
  <c r="BJ170" i="1" s="1"/>
  <c r="AV170" i="1"/>
  <c r="AY83" i="1"/>
  <c r="BF83" i="1" s="1"/>
  <c r="AX172" i="1"/>
  <c r="BE172" i="1" s="1"/>
  <c r="BJ172" i="1" s="1"/>
  <c r="AV172" i="1"/>
  <c r="AY222" i="1"/>
  <c r="BF222" i="1" s="1"/>
  <c r="BK92" i="1"/>
  <c r="BL92" i="1" s="1"/>
  <c r="BH92" i="1"/>
  <c r="AY137" i="1"/>
  <c r="BF137" i="1" s="1"/>
  <c r="BF29" i="1"/>
  <c r="AY29" i="1"/>
  <c r="AY195" i="1"/>
  <c r="BF195" i="1" s="1"/>
  <c r="AY329" i="1"/>
  <c r="BF329" i="1" s="1"/>
  <c r="BH329" i="1" s="1"/>
  <c r="AX375" i="1"/>
  <c r="BE375" i="1" s="1"/>
  <c r="BJ375" i="1" s="1"/>
  <c r="AV375" i="1"/>
  <c r="AY383" i="1"/>
  <c r="BF383" i="1" s="1"/>
  <c r="BH383" i="1" s="1"/>
  <c r="AX433" i="1"/>
  <c r="BE433" i="1" s="1"/>
  <c r="BJ433" i="1" s="1"/>
  <c r="AV433" i="1"/>
  <c r="BK99" i="1"/>
  <c r="BL99" i="1" s="1"/>
  <c r="BH99" i="1"/>
  <c r="AY193" i="1"/>
  <c r="BF193" i="1" s="1"/>
  <c r="AY205" i="1"/>
  <c r="BF205" i="1" s="1"/>
  <c r="AX123" i="1"/>
  <c r="BE123" i="1" s="1"/>
  <c r="BJ123" i="1" s="1"/>
  <c r="AV123" i="1"/>
  <c r="AY233" i="1"/>
  <c r="BF233" i="1" s="1"/>
  <c r="AX173" i="1"/>
  <c r="BE173" i="1" s="1"/>
  <c r="BJ173" i="1" s="1"/>
  <c r="AV173" i="1"/>
  <c r="AY210" i="1"/>
  <c r="BF210" i="1" s="1"/>
  <c r="BK283" i="1"/>
  <c r="BL283" i="1" s="1"/>
  <c r="BH283" i="1"/>
  <c r="AX313" i="1"/>
  <c r="BE313" i="1" s="1"/>
  <c r="BJ313" i="1" s="1"/>
  <c r="AV313" i="1"/>
  <c r="AY386" i="1"/>
  <c r="BF386" i="1"/>
  <c r="BH386" i="1" s="1"/>
  <c r="AY412" i="1"/>
  <c r="BF412" i="1"/>
  <c r="AX158" i="1"/>
  <c r="BE158" i="1" s="1"/>
  <c r="BJ158" i="1" s="1"/>
  <c r="AV158" i="1"/>
  <c r="AY175" i="1"/>
  <c r="BF175" i="1" s="1"/>
  <c r="AX159" i="1"/>
  <c r="BE159" i="1" s="1"/>
  <c r="BJ159" i="1" s="1"/>
  <c r="AV159" i="1"/>
  <c r="BK268" i="1"/>
  <c r="BL268" i="1" s="1"/>
  <c r="BH268" i="1"/>
  <c r="AX366" i="1"/>
  <c r="BE366" i="1" s="1"/>
  <c r="BJ366" i="1" s="1"/>
  <c r="AV366" i="1"/>
  <c r="BH402" i="1"/>
  <c r="AX428" i="1"/>
  <c r="BE428" i="1" s="1"/>
  <c r="AV428" i="1"/>
  <c r="AX126" i="1"/>
  <c r="BE126" i="1" s="1"/>
  <c r="BJ126" i="1" s="1"/>
  <c r="AV126" i="1"/>
  <c r="AX168" i="1"/>
  <c r="BE168" i="1" s="1"/>
  <c r="BJ168" i="1" s="1"/>
  <c r="AV168" i="1"/>
  <c r="AV201" i="1"/>
  <c r="AX201" i="1"/>
  <c r="BE201" i="1" s="1"/>
  <c r="BJ201" i="1" s="1"/>
  <c r="AX314" i="1"/>
  <c r="BE314" i="1" s="1"/>
  <c r="AV314" i="1"/>
  <c r="AX348" i="1"/>
  <c r="BE348" i="1" s="1"/>
  <c r="BJ348" i="1" s="1"/>
  <c r="AV348" i="1"/>
  <c r="AY417" i="1"/>
  <c r="BF417" i="1" s="1"/>
  <c r="AY229" i="1"/>
  <c r="BF229" i="1" s="1"/>
  <c r="AY337" i="1"/>
  <c r="BF337" i="1" s="1"/>
  <c r="AY361" i="1"/>
  <c r="BF361" i="1" s="1"/>
  <c r="BE405" i="1"/>
  <c r="BJ405" i="1" s="1"/>
  <c r="BF424" i="1"/>
  <c r="AY424" i="1"/>
  <c r="AY295" i="1"/>
  <c r="BF295" i="1" s="1"/>
  <c r="BK256" i="1"/>
  <c r="BL256" i="1" s="1"/>
  <c r="BH256" i="1"/>
  <c r="AY398" i="1"/>
  <c r="BF398" i="1" s="1"/>
  <c r="BH398" i="1" s="1"/>
  <c r="AV149" i="1"/>
  <c r="AX149" i="1"/>
  <c r="BE149" i="1" s="1"/>
  <c r="BJ149" i="1" s="1"/>
  <c r="AY315" i="1"/>
  <c r="BF315" i="1" s="1"/>
  <c r="AX182" i="1"/>
  <c r="BE182" i="1"/>
  <c r="BJ182" i="1" s="1"/>
  <c r="AV182" i="1"/>
  <c r="AY353" i="1"/>
  <c r="BF353" i="1" s="1"/>
  <c r="BH353" i="1" s="1"/>
  <c r="AV144" i="1"/>
  <c r="AX144" i="1"/>
  <c r="BE144" i="1" s="1"/>
  <c r="BJ144" i="1" s="1"/>
  <c r="AX338" i="1"/>
  <c r="BE338" i="1" s="1"/>
  <c r="AV338" i="1"/>
  <c r="AX153" i="1"/>
  <c r="BE153" i="1" s="1"/>
  <c r="BJ153" i="1" s="1"/>
  <c r="AV153" i="1"/>
  <c r="BK259" i="1"/>
  <c r="BL259" i="1" s="1"/>
  <c r="BH259" i="1"/>
  <c r="BK131" i="1"/>
  <c r="BL131" i="1" s="1"/>
  <c r="BH131" i="1"/>
  <c r="BE95" i="1"/>
  <c r="BJ95" i="1" s="1"/>
  <c r="AX187" i="1"/>
  <c r="BE187" i="1" s="1"/>
  <c r="BJ187" i="1" s="1"/>
  <c r="AV187" i="1"/>
  <c r="AY183" i="1"/>
  <c r="BF183" i="1" s="1"/>
  <c r="AX154" i="1"/>
  <c r="BE154" i="1" s="1"/>
  <c r="BJ154" i="1" s="1"/>
  <c r="AV154" i="1"/>
  <c r="AY331" i="1"/>
  <c r="BF331" i="1" s="1"/>
  <c r="AY326" i="1"/>
  <c r="BF326" i="1" s="1"/>
  <c r="BH326" i="1" s="1"/>
  <c r="AY355" i="1"/>
  <c r="BF355" i="1" s="1"/>
  <c r="AV418" i="1"/>
  <c r="AX418" i="1"/>
  <c r="BE418" i="1" s="1"/>
  <c r="BJ418" i="1" s="1"/>
  <c r="AY30" i="1"/>
  <c r="BF30" i="1" s="1"/>
  <c r="AO102" i="1"/>
  <c r="BF102" i="1" s="1"/>
  <c r="BE102" i="1"/>
  <c r="BJ102" i="1" s="1"/>
  <c r="AX155" i="1"/>
  <c r="BE155" i="1" s="1"/>
  <c r="BJ155" i="1" s="1"/>
  <c r="AV155" i="1"/>
  <c r="AV199" i="1"/>
  <c r="AX199" i="1"/>
  <c r="BE199" i="1"/>
  <c r="BJ199" i="1" s="1"/>
  <c r="AY368" i="1"/>
  <c r="BF368" i="1" s="1"/>
  <c r="BH368" i="1" s="1"/>
  <c r="AX379" i="1"/>
  <c r="BE379" i="1" s="1"/>
  <c r="BJ379" i="1" s="1"/>
  <c r="AV379" i="1"/>
  <c r="BF230" i="1"/>
  <c r="AY230" i="1"/>
  <c r="AX156" i="1"/>
  <c r="BE156" i="1" s="1"/>
  <c r="BJ156" i="1" s="1"/>
  <c r="AV156" i="1"/>
  <c r="AY117" i="1"/>
  <c r="BF117" i="1" s="1"/>
  <c r="AX401" i="1"/>
  <c r="BE401" i="1" s="1"/>
  <c r="AV401" i="1"/>
  <c r="BE410" i="1"/>
  <c r="AX410" i="1"/>
  <c r="AV410" i="1"/>
  <c r="AO93" i="1"/>
  <c r="BF93" i="1" s="1"/>
  <c r="BE93" i="1"/>
  <c r="BJ93" i="1" s="1"/>
  <c r="AY243" i="1"/>
  <c r="BF243" i="1" s="1"/>
  <c r="AY363" i="1"/>
  <c r="BF363" i="1"/>
  <c r="AX373" i="1"/>
  <c r="BE373" i="1" s="1"/>
  <c r="BJ373" i="1" s="1"/>
  <c r="AV373" i="1"/>
  <c r="BF231" i="1"/>
  <c r="AY231" i="1"/>
  <c r="AX344" i="1"/>
  <c r="BE344" i="1" s="1"/>
  <c r="AV344" i="1"/>
  <c r="AY339" i="1"/>
  <c r="BF339" i="1"/>
  <c r="AY434" i="1"/>
  <c r="BF434" i="1" s="1"/>
  <c r="BH434" i="1" s="1"/>
  <c r="AY81" i="1"/>
  <c r="BF81" i="1" s="1"/>
  <c r="AY234" i="1"/>
  <c r="BF234" i="1" s="1"/>
  <c r="AY352" i="1"/>
  <c r="BF352" i="1" s="1"/>
  <c r="AY411" i="1"/>
  <c r="BF411" i="1" s="1"/>
  <c r="BH115" i="1"/>
  <c r="AX191" i="1"/>
  <c r="BE191" i="1" s="1"/>
  <c r="BJ191" i="1" s="1"/>
  <c r="AV191" i="1"/>
  <c r="AY176" i="1"/>
  <c r="BF176" i="1" s="1"/>
  <c r="BF289" i="1"/>
  <c r="AY289" i="1"/>
  <c r="AX171" i="1"/>
  <c r="AV171" i="1"/>
  <c r="BE171" i="1"/>
  <c r="BJ171" i="1" s="1"/>
  <c r="BK212" i="1"/>
  <c r="BL212" i="1" s="1"/>
  <c r="BH212" i="1"/>
  <c r="BF200" i="1"/>
  <c r="AY200" i="1"/>
  <c r="AY179" i="1"/>
  <c r="BF179" i="1" s="1"/>
  <c r="AY291" i="1"/>
  <c r="BF291" i="1" s="1"/>
  <c r="BK13" i="1"/>
  <c r="BL13" i="1" s="1"/>
  <c r="BH13" i="1"/>
  <c r="AX121" i="1"/>
  <c r="BE121" i="1" s="1"/>
  <c r="BJ121" i="1" s="1"/>
  <c r="AV121" i="1"/>
  <c r="AY235" i="1"/>
  <c r="BF235" i="1" s="1"/>
  <c r="AY254" i="1"/>
  <c r="BF254" i="1" s="1"/>
  <c r="BH254" i="1" s="1"/>
  <c r="AY327" i="1"/>
  <c r="BF327" i="1"/>
  <c r="AY360" i="1"/>
  <c r="BF360" i="1" s="1"/>
  <c r="AX409" i="1"/>
  <c r="BE409" i="1" s="1"/>
  <c r="BJ409" i="1" s="1"/>
  <c r="AV409" i="1"/>
  <c r="AY105" i="1"/>
  <c r="BF105" i="1" s="1"/>
  <c r="AY245" i="1"/>
  <c r="BF245" i="1" s="1"/>
  <c r="BH245" i="1" s="1"/>
  <c r="AX378" i="1"/>
  <c r="BE378" i="1" s="1"/>
  <c r="BJ378" i="1" s="1"/>
  <c r="AV378" i="1"/>
  <c r="AX157" i="1"/>
  <c r="BE157" i="1" s="1"/>
  <c r="BJ157" i="1" s="1"/>
  <c r="AV157" i="1"/>
  <c r="BF221" i="1"/>
  <c r="AY221" i="1"/>
  <c r="AY328" i="1"/>
  <c r="BF328" i="1" s="1"/>
  <c r="AX371" i="1"/>
  <c r="BE371" i="1" s="1"/>
  <c r="AV371" i="1"/>
  <c r="AY22" i="1"/>
  <c r="BF22" i="1"/>
  <c r="BF134" i="1"/>
  <c r="AY134" i="1"/>
  <c r="AO132" i="1"/>
  <c r="BF132" i="1" s="1"/>
  <c r="BE132" i="1"/>
  <c r="BJ132" i="1" s="1"/>
  <c r="AV142" i="1"/>
  <c r="AX142" i="1"/>
  <c r="BE142" i="1" s="1"/>
  <c r="BJ142" i="1" s="1"/>
  <c r="BH135" i="1"/>
  <c r="AV143" i="1"/>
  <c r="BE143" i="1"/>
  <c r="BJ143" i="1" s="1"/>
  <c r="AX143" i="1"/>
  <c r="AY177" i="1"/>
  <c r="BF177" i="1" s="1"/>
  <c r="BF241" i="1"/>
  <c r="AY241" i="1"/>
  <c r="AX317" i="1"/>
  <c r="BE317" i="1" s="1"/>
  <c r="AV317" i="1"/>
  <c r="AX152" i="1"/>
  <c r="BE152" i="1" s="1"/>
  <c r="BJ152" i="1" s="1"/>
  <c r="AV152" i="1"/>
  <c r="AY186" i="1"/>
  <c r="BF186" i="1" s="1"/>
  <c r="BF21" i="1"/>
  <c r="AY21" i="1"/>
  <c r="AX161" i="1"/>
  <c r="AV161" i="1"/>
  <c r="BE161" i="1"/>
  <c r="BJ161" i="1" s="1"/>
  <c r="AY244" i="1"/>
  <c r="BF244" i="1" s="1"/>
  <c r="AY284" i="1"/>
  <c r="BF284" i="1" s="1"/>
  <c r="BH284" i="1" s="1"/>
  <c r="AY114" i="1"/>
  <c r="BF114" i="1" s="1"/>
  <c r="BK208" i="1"/>
  <c r="BL208" i="1" s="1"/>
  <c r="BH208" i="1"/>
  <c r="BK90" i="1"/>
  <c r="BL90" i="1" s="1"/>
  <c r="BH90" i="1"/>
  <c r="AY312" i="1"/>
  <c r="BF312" i="1" s="1"/>
  <c r="AX120" i="1"/>
  <c r="BE120" i="1" s="1"/>
  <c r="BJ120" i="1" s="1"/>
  <c r="AV120" i="1"/>
  <c r="BE426" i="1"/>
  <c r="BJ426" i="1" s="1"/>
  <c r="AV426" i="1"/>
  <c r="AX426" i="1"/>
  <c r="BK91" i="1"/>
  <c r="BL91" i="1" s="1"/>
  <c r="BH91" i="1"/>
  <c r="AO116" i="1"/>
  <c r="BF116" i="1" s="1"/>
  <c r="BE116" i="1"/>
  <c r="BJ116" i="1" s="1"/>
  <c r="AV139" i="1"/>
  <c r="BE139" i="1"/>
  <c r="BJ139" i="1" s="1"/>
  <c r="AX139" i="1"/>
  <c r="AY217" i="1"/>
  <c r="BF217" i="1" s="1"/>
  <c r="AY335" i="1"/>
  <c r="BF335" i="1" s="1"/>
  <c r="BH335" i="1" s="1"/>
  <c r="AX399" i="1"/>
  <c r="BE399" i="1" s="1"/>
  <c r="BJ399" i="1" s="1"/>
  <c r="AV399" i="1"/>
  <c r="BF432" i="1"/>
  <c r="AY432" i="1"/>
  <c r="AV140" i="1"/>
  <c r="AX140" i="1"/>
  <c r="BE140" i="1" s="1"/>
  <c r="BJ140" i="1" s="1"/>
  <c r="AY192" i="1"/>
  <c r="BF192" i="1" s="1"/>
  <c r="BK387" i="1"/>
  <c r="BL387" i="1" s="1"/>
  <c r="BH387" i="1"/>
  <c r="AX430" i="1"/>
  <c r="BE430" i="1" s="1"/>
  <c r="BJ430" i="1" s="1"/>
  <c r="AV430" i="1"/>
  <c r="AY413" i="1"/>
  <c r="BF413" i="1" s="1"/>
  <c r="BH413" i="1" s="1"/>
  <c r="AX189" i="1"/>
  <c r="BE189" i="1"/>
  <c r="BJ189" i="1" s="1"/>
  <c r="AV189" i="1"/>
  <c r="AY196" i="1"/>
  <c r="BF196" i="1" s="1"/>
  <c r="AX311" i="1"/>
  <c r="BE311" i="1" s="1"/>
  <c r="AV311" i="1"/>
  <c r="AY420" i="1"/>
  <c r="BF420" i="1" s="1"/>
  <c r="AX166" i="1"/>
  <c r="BE166" i="1" s="1"/>
  <c r="BJ166" i="1" s="1"/>
  <c r="AV166" i="1"/>
  <c r="BK298" i="1"/>
  <c r="BL298" i="1" s="1"/>
  <c r="BH298" i="1"/>
  <c r="AX341" i="1"/>
  <c r="BE341" i="1" s="1"/>
  <c r="AV341" i="1"/>
  <c r="BK14" i="1"/>
  <c r="BL14" i="1" s="1"/>
  <c r="BH14" i="1"/>
  <c r="AX106" i="1"/>
  <c r="BE106" i="1" s="1"/>
  <c r="BJ106" i="1" s="1"/>
  <c r="AV106" i="1"/>
  <c r="AX167" i="1"/>
  <c r="BE167" i="1" s="1"/>
  <c r="BJ167" i="1" s="1"/>
  <c r="AV167" i="1"/>
  <c r="AY316" i="1"/>
  <c r="BF316" i="1" s="1"/>
  <c r="AY423" i="1"/>
  <c r="BF423" i="1"/>
  <c r="AX26" i="1"/>
  <c r="BE26" i="1" s="1"/>
  <c r="BJ26" i="1" s="1"/>
  <c r="AV26" i="1"/>
  <c r="AO98" i="1"/>
  <c r="BF98" i="1" s="1"/>
  <c r="BE98" i="1"/>
  <c r="BJ98" i="1" s="1"/>
  <c r="AY133" i="1"/>
  <c r="BF133" i="1" s="1"/>
  <c r="AY207" i="1"/>
  <c r="BF207" i="1" s="1"/>
  <c r="AX322" i="1"/>
  <c r="BE322" i="1" s="1"/>
  <c r="BJ322" i="1" s="1"/>
  <c r="AV322" i="1"/>
  <c r="AX350" i="1"/>
  <c r="BE350" i="1" s="1"/>
  <c r="AV350" i="1"/>
  <c r="BE357" i="1"/>
  <c r="BJ357" i="1" s="1"/>
  <c r="AX374" i="1"/>
  <c r="BE374" i="1" s="1"/>
  <c r="AV374" i="1"/>
  <c r="AY431" i="1"/>
  <c r="BF431" i="1"/>
  <c r="BH431" i="1" s="1"/>
  <c r="BF237" i="1"/>
  <c r="AY237" i="1"/>
  <c r="BK216" i="1"/>
  <c r="BL216" i="1" s="1"/>
  <c r="BH216" i="1"/>
  <c r="BF290" i="1"/>
  <c r="BH290" i="1" s="1"/>
  <c r="AY290" i="1"/>
  <c r="BE100" i="1"/>
  <c r="BJ100" i="1" s="1"/>
  <c r="AY286" i="1"/>
  <c r="BF286" i="1" s="1"/>
  <c r="AY227" i="1"/>
  <c r="BF227" i="1" s="1"/>
  <c r="BK247" i="1"/>
  <c r="BL247" i="1" s="1"/>
  <c r="BH247" i="1"/>
  <c r="AX425" i="1"/>
  <c r="BE425" i="1" s="1"/>
  <c r="AV425" i="1"/>
  <c r="AX370" i="1"/>
  <c r="BE370" i="1" s="1"/>
  <c r="BJ370" i="1" s="1"/>
  <c r="AV370" i="1"/>
  <c r="AY336" i="1"/>
  <c r="BF336" i="1" s="1"/>
  <c r="AY37" i="1"/>
  <c r="BF37" i="1" s="1"/>
  <c r="AY218" i="1"/>
  <c r="BF218" i="1"/>
  <c r="BK18" i="1"/>
  <c r="BL18" i="1" s="1"/>
  <c r="BH18" i="1"/>
  <c r="BF109" i="1"/>
  <c r="AY109" i="1"/>
  <c r="AY224" i="1"/>
  <c r="BF224" i="1" s="1"/>
  <c r="AY215" i="1"/>
  <c r="BF215" i="1"/>
  <c r="AY242" i="1"/>
  <c r="BF242" i="1" s="1"/>
  <c r="BH242" i="1" s="1"/>
  <c r="AY330" i="1"/>
  <c r="BF330" i="1" s="1"/>
  <c r="AX162" i="1"/>
  <c r="BE162" i="1" s="1"/>
  <c r="BJ162" i="1" s="1"/>
  <c r="AV162" i="1"/>
  <c r="AY325" i="1"/>
  <c r="BF325" i="1" s="1"/>
  <c r="BF362" i="1"/>
  <c r="BH362" i="1" s="1"/>
  <c r="AY362" i="1"/>
  <c r="AX340" i="1"/>
  <c r="BE340" i="1" s="1"/>
  <c r="BJ340" i="1" s="1"/>
  <c r="AV340" i="1"/>
  <c r="AY24" i="1"/>
  <c r="BF24" i="1" s="1"/>
  <c r="AY35" i="1"/>
  <c r="BF35" i="1" s="1"/>
  <c r="AX180" i="1"/>
  <c r="BE180" i="1" s="1"/>
  <c r="BJ180" i="1" s="1"/>
  <c r="AV180" i="1"/>
  <c r="AX163" i="1"/>
  <c r="BE163" i="1" s="1"/>
  <c r="BJ163" i="1" s="1"/>
  <c r="AV163" i="1"/>
  <c r="AX321" i="1"/>
  <c r="BE321" i="1" s="1"/>
  <c r="BJ321" i="1" s="1"/>
  <c r="AV321" i="1"/>
  <c r="AY376" i="1"/>
  <c r="BF376" i="1" s="1"/>
  <c r="AX122" i="1"/>
  <c r="BE122" i="1" s="1"/>
  <c r="BJ122" i="1" s="1"/>
  <c r="AV122" i="1"/>
  <c r="AY238" i="1"/>
  <c r="BF238" i="1" s="1"/>
  <c r="AX164" i="1"/>
  <c r="BE164" i="1" s="1"/>
  <c r="BJ164" i="1" s="1"/>
  <c r="AV164" i="1"/>
  <c r="AX364" i="1"/>
  <c r="BE364" i="1" s="1"/>
  <c r="BJ364" i="1" s="1"/>
  <c r="AV364" i="1"/>
  <c r="AY427" i="1"/>
  <c r="BF427" i="1" s="1"/>
  <c r="AY419" i="1"/>
  <c r="BF419" i="1" s="1"/>
  <c r="BH419" i="1" s="1"/>
  <c r="AV141" i="1"/>
  <c r="AX141" i="1"/>
  <c r="BE141" i="1" s="1"/>
  <c r="BJ141" i="1" s="1"/>
  <c r="AY213" i="1"/>
  <c r="BF213" i="1" s="1"/>
  <c r="AY333" i="1"/>
  <c r="BF333" i="1" s="1"/>
  <c r="AY228" i="1"/>
  <c r="BF228" i="1" s="1"/>
  <c r="AX174" i="1"/>
  <c r="BE174" i="1" s="1"/>
  <c r="BJ174" i="1" s="1"/>
  <c r="AV174" i="1"/>
  <c r="AX400" i="1"/>
  <c r="BE400" i="1" s="1"/>
  <c r="BJ400" i="1" s="1"/>
  <c r="AV400" i="1"/>
  <c r="AY33" i="1"/>
  <c r="BF33" i="1" s="1"/>
  <c r="BF239" i="1"/>
  <c r="BH239" i="1" s="1"/>
  <c r="AY239" i="1"/>
  <c r="AY214" i="1"/>
  <c r="BF214" i="1" s="1"/>
  <c r="AY356" i="1"/>
  <c r="BF356" i="1" s="1"/>
  <c r="BH356" i="1" s="1"/>
  <c r="AY347" i="1"/>
  <c r="BF347" i="1" s="1"/>
  <c r="BH347" i="1" s="1"/>
  <c r="AY372" i="1"/>
  <c r="BF372" i="1" s="1"/>
  <c r="AX31" i="1"/>
  <c r="BE31" i="1" s="1"/>
  <c r="BJ31" i="1" s="1"/>
  <c r="AV31" i="1"/>
  <c r="AX97" i="1"/>
  <c r="AV97" i="1"/>
  <c r="BE97" i="1"/>
  <c r="BJ97" i="1" s="1"/>
  <c r="AY343" i="1"/>
  <c r="BF343" i="1" s="1"/>
  <c r="BF359" i="1"/>
  <c r="BH359" i="1" s="1"/>
  <c r="AY359" i="1"/>
  <c r="BH95" i="1"/>
  <c r="AV145" i="1"/>
  <c r="AX145" i="1"/>
  <c r="BE145" i="1" s="1"/>
  <c r="BJ145" i="1" s="1"/>
  <c r="AX318" i="1"/>
  <c r="BE318" i="1" s="1"/>
  <c r="BJ318" i="1" s="1"/>
  <c r="AV318" i="1"/>
  <c r="BE96" i="1"/>
  <c r="BJ96" i="1" s="1"/>
  <c r="BK44" i="1"/>
  <c r="BL44" i="1" s="1"/>
  <c r="BH44" i="1"/>
  <c r="AV285" i="1"/>
  <c r="AX285" i="1"/>
  <c r="BE285" i="1" s="1"/>
  <c r="BJ285" i="1" s="1"/>
  <c r="AX377" i="1"/>
  <c r="BE377" i="1" s="1"/>
  <c r="AV377" i="1"/>
  <c r="AX381" i="1"/>
  <c r="BE381" i="1" s="1"/>
  <c r="BJ381" i="1" s="1"/>
  <c r="AV381" i="1"/>
  <c r="BK12" i="1"/>
  <c r="BL12" i="1" s="1"/>
  <c r="BH12" i="1"/>
  <c r="AY85" i="1"/>
  <c r="BF85" i="1" s="1"/>
  <c r="AY236" i="1"/>
  <c r="BF236" i="1" s="1"/>
  <c r="AY380" i="1"/>
  <c r="BF380" i="1" s="1"/>
  <c r="BH380" i="1" s="1"/>
  <c r="AY104" i="1"/>
  <c r="BF104" i="1"/>
  <c r="AX185" i="1"/>
  <c r="BE185" i="1" s="1"/>
  <c r="BJ185" i="1" s="1"/>
  <c r="AV185" i="1"/>
  <c r="BK19" i="1"/>
  <c r="BL19" i="1" s="1"/>
  <c r="BH19" i="1"/>
  <c r="AY320" i="1"/>
  <c r="BF320" i="1" s="1"/>
  <c r="BH320" i="1" s="1"/>
  <c r="AY358" i="1"/>
  <c r="BF358" i="1" s="1"/>
  <c r="BK17" i="1"/>
  <c r="BL17" i="1" s="1"/>
  <c r="BH17" i="1"/>
  <c r="AY111" i="1"/>
  <c r="BF111" i="1" s="1"/>
  <c r="AX129" i="1"/>
  <c r="BE129" i="1" s="1"/>
  <c r="BJ129" i="1" s="1"/>
  <c r="AV129" i="1"/>
  <c r="AY184" i="1"/>
  <c r="BF184" i="1"/>
  <c r="AY334" i="1"/>
  <c r="BF334" i="1" s="1"/>
  <c r="AY354" i="1"/>
  <c r="BF354" i="1" s="1"/>
  <c r="AO130" i="1"/>
  <c r="BF130" i="1" s="1"/>
  <c r="BE130" i="1"/>
  <c r="BJ130" i="1" s="1"/>
  <c r="AY240" i="1"/>
  <c r="BF240" i="1" s="1"/>
  <c r="AX319" i="1"/>
  <c r="BE319" i="1" s="1"/>
  <c r="BJ319" i="1" s="1"/>
  <c r="AV319" i="1"/>
  <c r="AY225" i="1"/>
  <c r="BF225" i="1" s="1"/>
  <c r="AX165" i="1"/>
  <c r="BE165" i="1" s="1"/>
  <c r="BJ165" i="1" s="1"/>
  <c r="AV165" i="1"/>
  <c r="AY188" i="1"/>
  <c r="BF188" i="1" s="1"/>
  <c r="AY332" i="1"/>
  <c r="BF332" i="1" s="1"/>
  <c r="BH332" i="1" s="1"/>
  <c r="AX367" i="1"/>
  <c r="BE367" i="1"/>
  <c r="BJ367" i="1" s="1"/>
  <c r="AV367" i="1"/>
  <c r="BH405" i="1"/>
  <c r="BK27" i="1"/>
  <c r="BL27" i="1" s="1"/>
  <c r="BH27" i="1"/>
  <c r="AY181" i="1"/>
  <c r="BF181" i="1" s="1"/>
  <c r="AX150" i="1"/>
  <c r="BE150" i="1" s="1"/>
  <c r="BJ150" i="1" s="1"/>
  <c r="AV150" i="1"/>
  <c r="AX323" i="1"/>
  <c r="BE323" i="1" s="1"/>
  <c r="AV323" i="1"/>
  <c r="AY414" i="1"/>
  <c r="BF414" i="1"/>
  <c r="AY108" i="1"/>
  <c r="BF108" i="1" s="1"/>
  <c r="AX151" i="1"/>
  <c r="AV151" i="1"/>
  <c r="BE151" i="1"/>
  <c r="BJ151" i="1" s="1"/>
  <c r="AX160" i="1"/>
  <c r="AV160" i="1"/>
  <c r="BE160" i="1"/>
  <c r="BJ160" i="1" s="1"/>
  <c r="AY357" i="1"/>
  <c r="BF357" i="1" s="1"/>
  <c r="BH403" i="1"/>
  <c r="AX23" i="1"/>
  <c r="BE23" i="1" s="1"/>
  <c r="BJ23" i="1" s="1"/>
  <c r="AV23" i="1"/>
  <c r="AY87" i="1"/>
  <c r="BF87" i="1" s="1"/>
  <c r="AX127" i="1"/>
  <c r="BE127" i="1" s="1"/>
  <c r="BJ127" i="1" s="1"/>
  <c r="AV127" i="1"/>
  <c r="AX169" i="1"/>
  <c r="BE169" i="1" s="1"/>
  <c r="BJ169" i="1" s="1"/>
  <c r="AV169" i="1"/>
  <c r="AX345" i="1"/>
  <c r="BE345" i="1"/>
  <c r="BJ345" i="1" s="1"/>
  <c r="AV345" i="1"/>
  <c r="BF421" i="1"/>
  <c r="AY421" i="1"/>
  <c r="AY416" i="1"/>
  <c r="BF416" i="1" s="1"/>
  <c r="BH416" i="1" s="1"/>
  <c r="AY294" i="1"/>
  <c r="BF294" i="1" s="1"/>
  <c r="BE94" i="1"/>
  <c r="BJ94" i="1" s="1"/>
  <c r="AY119" i="1"/>
  <c r="BF119" i="1" s="1"/>
  <c r="AX128" i="1"/>
  <c r="BE128" i="1" s="1"/>
  <c r="BJ128" i="1" s="1"/>
  <c r="AV128" i="1"/>
  <c r="BF232" i="1"/>
  <c r="AY232" i="1"/>
  <c r="AV146" i="1"/>
  <c r="AX146" i="1"/>
  <c r="BE146" i="1" s="1"/>
  <c r="BJ146" i="1" s="1"/>
  <c r="AY190" i="1"/>
  <c r="BF190" i="1" s="1"/>
  <c r="AY422" i="1"/>
  <c r="BF422" i="1" s="1"/>
  <c r="BH422" i="1" s="1"/>
  <c r="AV147" i="1"/>
  <c r="BE147" i="1"/>
  <c r="BJ147" i="1" s="1"/>
  <c r="AX147" i="1"/>
  <c r="AX369" i="1"/>
  <c r="BE369" i="1" s="1"/>
  <c r="BJ369" i="1" s="1"/>
  <c r="AV369" i="1"/>
  <c r="AY113" i="1"/>
  <c r="BF113" i="1" s="1"/>
  <c r="AV148" i="1"/>
  <c r="AX148" i="1"/>
  <c r="BE148" i="1" s="1"/>
  <c r="BJ148" i="1" s="1"/>
  <c r="AY197" i="1"/>
  <c r="BF197" i="1" s="1"/>
  <c r="AY415" i="1"/>
  <c r="BF415" i="1" s="1"/>
  <c r="AY178" i="1"/>
  <c r="BF178" i="1" s="1"/>
  <c r="AY198" i="1"/>
  <c r="BF198" i="1" s="1"/>
  <c r="AX124" i="1"/>
  <c r="BE124" i="1" s="1"/>
  <c r="BJ124" i="1" s="1"/>
  <c r="AV124" i="1"/>
  <c r="AY203" i="1"/>
  <c r="BF203" i="1"/>
  <c r="AX346" i="1"/>
  <c r="BE346" i="1" s="1"/>
  <c r="BJ346" i="1" s="1"/>
  <c r="AV346" i="1"/>
  <c r="AX382" i="1"/>
  <c r="BE382" i="1" s="1"/>
  <c r="BJ382" i="1" s="1"/>
  <c r="AV382" i="1"/>
  <c r="AX125" i="1"/>
  <c r="BE125" i="1"/>
  <c r="BJ125" i="1" s="1"/>
  <c r="AV125" i="1"/>
  <c r="BF223" i="1"/>
  <c r="AY223" i="1"/>
  <c r="AY194" i="1"/>
  <c r="BF194" i="1" s="1"/>
  <c r="AY324" i="1"/>
  <c r="BF324" i="1" s="1"/>
  <c r="AX349" i="1"/>
  <c r="BE349" i="1" s="1"/>
  <c r="BJ349" i="1" s="1"/>
  <c r="AV349" i="1"/>
  <c r="AY408" i="1"/>
  <c r="BF408" i="1" s="1"/>
  <c r="BK429" i="1"/>
  <c r="BL429" i="1" s="1"/>
  <c r="BH429" i="1"/>
  <c r="AY226" i="1"/>
  <c r="BF226" i="1" s="1"/>
  <c r="AY220" i="1"/>
  <c r="BF220" i="1" s="1"/>
  <c r="AY342" i="1"/>
  <c r="BF342" i="1"/>
  <c r="BF351" i="1"/>
  <c r="AY351" i="1"/>
  <c r="AY46" i="1" l="1"/>
  <c r="BF46" i="1"/>
  <c r="AY59" i="1"/>
  <c r="BF59" i="1"/>
  <c r="AY397" i="1"/>
  <c r="BF397" i="1" s="1"/>
  <c r="BF50" i="1"/>
  <c r="BK47" i="1"/>
  <c r="BL47" i="1" s="1"/>
  <c r="BH47" i="1"/>
  <c r="BK9" i="1"/>
  <c r="BL9" i="1" s="1"/>
  <c r="BH9" i="1"/>
  <c r="BK70" i="1"/>
  <c r="BL70" i="1" s="1"/>
  <c r="BH70" i="1"/>
  <c r="BK48" i="1"/>
  <c r="BL48" i="1" s="1"/>
  <c r="BH48" i="1"/>
  <c r="AY206" i="1"/>
  <c r="BF206" i="1"/>
  <c r="BK79" i="1"/>
  <c r="BL79" i="1" s="1"/>
  <c r="BH79" i="1"/>
  <c r="BK61" i="1"/>
  <c r="BL61" i="1" s="1"/>
  <c r="BH61" i="1"/>
  <c r="BK41" i="1"/>
  <c r="BL41" i="1" s="1"/>
  <c r="BH41" i="1"/>
  <c r="AY73" i="1"/>
  <c r="BF73" i="1"/>
  <c r="AY51" i="1"/>
  <c r="BF51" i="1" s="1"/>
  <c r="BK54" i="1"/>
  <c r="BL54" i="1" s="1"/>
  <c r="BH54" i="1"/>
  <c r="BK64" i="1"/>
  <c r="BL64" i="1" s="1"/>
  <c r="BH64" i="1"/>
  <c r="AY270" i="1"/>
  <c r="BF270" i="1"/>
  <c r="BF40" i="1"/>
  <c r="BH36" i="1"/>
  <c r="BH384" i="1"/>
  <c r="BK11" i="1"/>
  <c r="BL11" i="1" s="1"/>
  <c r="BH11" i="1"/>
  <c r="AY309" i="1"/>
  <c r="BF309" i="1" s="1"/>
  <c r="BK394" i="1"/>
  <c r="BL394" i="1" s="1"/>
  <c r="BH394" i="1"/>
  <c r="AY43" i="1"/>
  <c r="BF43" i="1"/>
  <c r="BK67" i="1"/>
  <c r="BL67" i="1" s="1"/>
  <c r="BH67" i="1"/>
  <c r="AY7" i="1"/>
  <c r="BF7" i="1" s="1"/>
  <c r="AY57" i="1"/>
  <c r="BF57" i="1"/>
  <c r="AY49" i="1"/>
  <c r="BF49" i="1"/>
  <c r="BF71" i="1"/>
  <c r="AY265" i="1"/>
  <c r="BF265" i="1" s="1"/>
  <c r="AY310" i="1"/>
  <c r="BF310" i="1"/>
  <c r="BK249" i="1"/>
  <c r="BL249" i="1" s="1"/>
  <c r="BH249" i="1"/>
  <c r="BK76" i="1"/>
  <c r="BL76" i="1" s="1"/>
  <c r="BH76" i="1"/>
  <c r="BK45" i="1"/>
  <c r="BL45" i="1" s="1"/>
  <c r="BH45" i="1"/>
  <c r="AY306" i="1"/>
  <c r="BF306" i="1" s="1"/>
  <c r="BK74" i="1"/>
  <c r="BL74" i="1" s="1"/>
  <c r="BH74" i="1"/>
  <c r="AY68" i="1"/>
  <c r="BF68" i="1"/>
  <c r="BK69" i="1"/>
  <c r="BL69" i="1" s="1"/>
  <c r="BH69" i="1"/>
  <c r="AY72" i="1"/>
  <c r="BF72" i="1"/>
  <c r="BK56" i="1"/>
  <c r="BL56" i="1" s="1"/>
  <c r="BH56" i="1"/>
  <c r="BF301" i="1"/>
  <c r="AY75" i="1"/>
  <c r="BF75" i="1" s="1"/>
  <c r="BK220" i="1"/>
  <c r="BL220" i="1" s="1"/>
  <c r="BH220" i="1"/>
  <c r="BK85" i="1"/>
  <c r="BL85" i="1" s="1"/>
  <c r="BH85" i="1"/>
  <c r="BK333" i="1"/>
  <c r="BL333" i="1" s="1"/>
  <c r="BH333" i="1"/>
  <c r="BK213" i="1"/>
  <c r="BL213" i="1" s="1"/>
  <c r="BH213" i="1"/>
  <c r="BK325" i="1"/>
  <c r="BL325" i="1" s="1"/>
  <c r="BH325" i="1"/>
  <c r="BK113" i="1"/>
  <c r="BL113" i="1" s="1"/>
  <c r="BH113" i="1"/>
  <c r="BK190" i="1"/>
  <c r="BL190" i="1" s="1"/>
  <c r="BH190" i="1"/>
  <c r="BK376" i="1"/>
  <c r="BL376" i="1" s="1"/>
  <c r="BH376" i="1"/>
  <c r="BK35" i="1"/>
  <c r="BL35" i="1" s="1"/>
  <c r="BH35" i="1"/>
  <c r="BK186" i="1"/>
  <c r="BL186" i="1" s="1"/>
  <c r="BH186" i="1"/>
  <c r="BK328" i="1"/>
  <c r="BL328" i="1" s="1"/>
  <c r="BH328" i="1"/>
  <c r="BK229" i="1"/>
  <c r="BL229" i="1" s="1"/>
  <c r="BH229" i="1"/>
  <c r="BK233" i="1"/>
  <c r="BL233" i="1" s="1"/>
  <c r="BH233" i="1"/>
  <c r="BK324" i="1"/>
  <c r="BL324" i="1" s="1"/>
  <c r="BH324" i="1"/>
  <c r="BK226" i="1"/>
  <c r="BL226" i="1" s="1"/>
  <c r="BH226" i="1"/>
  <c r="BK119" i="1"/>
  <c r="BL119" i="1" s="1"/>
  <c r="BH119" i="1"/>
  <c r="BK334" i="1"/>
  <c r="BL334" i="1" s="1"/>
  <c r="BH334" i="1"/>
  <c r="BK33" i="1"/>
  <c r="BL33" i="1" s="1"/>
  <c r="BH33" i="1"/>
  <c r="BK207" i="1"/>
  <c r="BL207" i="1" s="1"/>
  <c r="BH207" i="1"/>
  <c r="BK372" i="1"/>
  <c r="BL372" i="1" s="1"/>
  <c r="BH372" i="1"/>
  <c r="BK224" i="1"/>
  <c r="BL224" i="1" s="1"/>
  <c r="BH224" i="1"/>
  <c r="BK105" i="1"/>
  <c r="BL105" i="1" s="1"/>
  <c r="BH105" i="1"/>
  <c r="BK295" i="1"/>
  <c r="BL295" i="1" s="1"/>
  <c r="BH295" i="1"/>
  <c r="BK352" i="1"/>
  <c r="BL352" i="1" s="1"/>
  <c r="BH352" i="1"/>
  <c r="BK243" i="1"/>
  <c r="BL243" i="1" s="1"/>
  <c r="BH243" i="1"/>
  <c r="BK331" i="1"/>
  <c r="BL331" i="1" s="1"/>
  <c r="BH331" i="1"/>
  <c r="BK217" i="1"/>
  <c r="BL217" i="1" s="1"/>
  <c r="BH217" i="1"/>
  <c r="BK343" i="1"/>
  <c r="BL343" i="1" s="1"/>
  <c r="BH343" i="1"/>
  <c r="BK37" i="1"/>
  <c r="BL37" i="1" s="1"/>
  <c r="BH37" i="1"/>
  <c r="BK244" i="1"/>
  <c r="BL244" i="1" s="1"/>
  <c r="BH244" i="1"/>
  <c r="BK227" i="1"/>
  <c r="BL227" i="1" s="1"/>
  <c r="BH227" i="1"/>
  <c r="BK235" i="1"/>
  <c r="BL235" i="1" s="1"/>
  <c r="BH235" i="1"/>
  <c r="BK117" i="1"/>
  <c r="BL117" i="1" s="1"/>
  <c r="BH117" i="1"/>
  <c r="BK188" i="1"/>
  <c r="BL188" i="1" s="1"/>
  <c r="BH188" i="1"/>
  <c r="BK214" i="1"/>
  <c r="BL214" i="1" s="1"/>
  <c r="BH214" i="1"/>
  <c r="BK286" i="1"/>
  <c r="BL286" i="1" s="1"/>
  <c r="BH286" i="1"/>
  <c r="BK176" i="1"/>
  <c r="BL176" i="1" s="1"/>
  <c r="BH176" i="1"/>
  <c r="BK81" i="1"/>
  <c r="BL81" i="1" s="1"/>
  <c r="BH81" i="1"/>
  <c r="BK93" i="1"/>
  <c r="BL93" i="1" s="1"/>
  <c r="BH93" i="1"/>
  <c r="BK83" i="1"/>
  <c r="BL83" i="1" s="1"/>
  <c r="BH83" i="1"/>
  <c r="BK178" i="1"/>
  <c r="BL178" i="1" s="1"/>
  <c r="BH178" i="1"/>
  <c r="BK179" i="1"/>
  <c r="BL179" i="1" s="1"/>
  <c r="BH179" i="1"/>
  <c r="BK415" i="1"/>
  <c r="BL415" i="1" s="1"/>
  <c r="BH415" i="1"/>
  <c r="BK294" i="1"/>
  <c r="BL294" i="1" s="1"/>
  <c r="BH294" i="1"/>
  <c r="BK357" i="1"/>
  <c r="BL357" i="1" s="1"/>
  <c r="BH357" i="1"/>
  <c r="BK240" i="1"/>
  <c r="BL240" i="1" s="1"/>
  <c r="BH240" i="1"/>
  <c r="BK234" i="1"/>
  <c r="BL234" i="1" s="1"/>
  <c r="BH234" i="1"/>
  <c r="BK417" i="1"/>
  <c r="BL417" i="1" s="1"/>
  <c r="BH417" i="1"/>
  <c r="BK205" i="1"/>
  <c r="BL205" i="1" s="1"/>
  <c r="BH205" i="1"/>
  <c r="BK130" i="1"/>
  <c r="BL130" i="1" s="1"/>
  <c r="BH130" i="1"/>
  <c r="BK196" i="1"/>
  <c r="BL196" i="1" s="1"/>
  <c r="BH196" i="1"/>
  <c r="BK183" i="1"/>
  <c r="BL183" i="1" s="1"/>
  <c r="BH183" i="1"/>
  <c r="BK361" i="1"/>
  <c r="BL361" i="1" s="1"/>
  <c r="BH361" i="1"/>
  <c r="BK210" i="1"/>
  <c r="BL210" i="1" s="1"/>
  <c r="BH210" i="1"/>
  <c r="BK354" i="1"/>
  <c r="BL354" i="1" s="1"/>
  <c r="BH354" i="1"/>
  <c r="BK87" i="1"/>
  <c r="BL87" i="1" s="1"/>
  <c r="BH87" i="1"/>
  <c r="AY164" i="1"/>
  <c r="BF164" i="1" s="1"/>
  <c r="BK218" i="1"/>
  <c r="BL218" i="1" s="1"/>
  <c r="BH218" i="1"/>
  <c r="BK133" i="1"/>
  <c r="BL133" i="1" s="1"/>
  <c r="BH133" i="1"/>
  <c r="AY152" i="1"/>
  <c r="BF152" i="1" s="1"/>
  <c r="AY409" i="1"/>
  <c r="BF409" i="1" s="1"/>
  <c r="BK291" i="1"/>
  <c r="BL291" i="1" s="1"/>
  <c r="BH291" i="1"/>
  <c r="AY199" i="1"/>
  <c r="BF199" i="1" s="1"/>
  <c r="AY168" i="1"/>
  <c r="BF168" i="1" s="1"/>
  <c r="BK137" i="1"/>
  <c r="BL137" i="1" s="1"/>
  <c r="BH137" i="1"/>
  <c r="AY128" i="1"/>
  <c r="BF128" i="1" s="1"/>
  <c r="AY160" i="1"/>
  <c r="BF160" i="1"/>
  <c r="AY319" i="1"/>
  <c r="BF319" i="1" s="1"/>
  <c r="AY381" i="1"/>
  <c r="BF381" i="1"/>
  <c r="AY145" i="1"/>
  <c r="BF145" i="1" s="1"/>
  <c r="AY321" i="1"/>
  <c r="BF321" i="1"/>
  <c r="AY430" i="1"/>
  <c r="BF430" i="1" s="1"/>
  <c r="AY140" i="1"/>
  <c r="BF140" i="1" s="1"/>
  <c r="BK116" i="1"/>
  <c r="BL116" i="1" s="1"/>
  <c r="BH116" i="1"/>
  <c r="AY120" i="1"/>
  <c r="BF120" i="1" s="1"/>
  <c r="AY161" i="1"/>
  <c r="BF161" i="1" s="1"/>
  <c r="BK132" i="1"/>
  <c r="BL132" i="1" s="1"/>
  <c r="BH132" i="1"/>
  <c r="AY379" i="1"/>
  <c r="BF379" i="1" s="1"/>
  <c r="AY418" i="1"/>
  <c r="BF418" i="1"/>
  <c r="AY338" i="1"/>
  <c r="BF338" i="1" s="1"/>
  <c r="BH338" i="1" s="1"/>
  <c r="AY314" i="1"/>
  <c r="BF314" i="1"/>
  <c r="BH314" i="1" s="1"/>
  <c r="BK181" i="1"/>
  <c r="BL181" i="1" s="1"/>
  <c r="BH181" i="1"/>
  <c r="AY285" i="1"/>
  <c r="BF285" i="1" s="1"/>
  <c r="BK228" i="1"/>
  <c r="BL228" i="1" s="1"/>
  <c r="BH228" i="1"/>
  <c r="AY180" i="1"/>
  <c r="BF180" i="1"/>
  <c r="BK237" i="1"/>
  <c r="BL237" i="1" s="1"/>
  <c r="BH237" i="1"/>
  <c r="BK316" i="1"/>
  <c r="BL316" i="1" s="1"/>
  <c r="BH316" i="1"/>
  <c r="AY378" i="1"/>
  <c r="BF378" i="1" s="1"/>
  <c r="AY171" i="1"/>
  <c r="BF171" i="1" s="1"/>
  <c r="BK230" i="1"/>
  <c r="BL230" i="1" s="1"/>
  <c r="BH230" i="1"/>
  <c r="AY144" i="1"/>
  <c r="BF144" i="1" s="1"/>
  <c r="AY382" i="1"/>
  <c r="BF382" i="1" s="1"/>
  <c r="AY124" i="1"/>
  <c r="BF124" i="1" s="1"/>
  <c r="AY369" i="1"/>
  <c r="BF369" i="1"/>
  <c r="AY323" i="1"/>
  <c r="BF323" i="1"/>
  <c r="BH323" i="1" s="1"/>
  <c r="BK111" i="1"/>
  <c r="BL111" i="1" s="1"/>
  <c r="BH111" i="1"/>
  <c r="AY400" i="1"/>
  <c r="BF400" i="1" s="1"/>
  <c r="AY425" i="1"/>
  <c r="BF425" i="1" s="1"/>
  <c r="BH425" i="1" s="1"/>
  <c r="AY322" i="1"/>
  <c r="BF322" i="1"/>
  <c r="AY166" i="1"/>
  <c r="BF166" i="1" s="1"/>
  <c r="AY121" i="1"/>
  <c r="BF121" i="1" s="1"/>
  <c r="BK231" i="1"/>
  <c r="BL231" i="1" s="1"/>
  <c r="BH231" i="1"/>
  <c r="AY155" i="1"/>
  <c r="BF155" i="1" s="1"/>
  <c r="AY154" i="1"/>
  <c r="BF154" i="1" s="1"/>
  <c r="AY149" i="1"/>
  <c r="BF149" i="1" s="1"/>
  <c r="BK424" i="1"/>
  <c r="BL424" i="1" s="1"/>
  <c r="BH424" i="1"/>
  <c r="AY126" i="1"/>
  <c r="BF126" i="1" s="1"/>
  <c r="AY366" i="1"/>
  <c r="BF366" i="1" s="1"/>
  <c r="BK175" i="1"/>
  <c r="BL175" i="1" s="1"/>
  <c r="BH175" i="1"/>
  <c r="AY313" i="1"/>
  <c r="BF313" i="1"/>
  <c r="AY173" i="1"/>
  <c r="BF173" i="1"/>
  <c r="BK225" i="1"/>
  <c r="BL225" i="1" s="1"/>
  <c r="BH225" i="1"/>
  <c r="BK330" i="1"/>
  <c r="BL330" i="1" s="1"/>
  <c r="BH330" i="1"/>
  <c r="BK177" i="1"/>
  <c r="BL177" i="1" s="1"/>
  <c r="BH177" i="1"/>
  <c r="BK351" i="1"/>
  <c r="BL351" i="1" s="1"/>
  <c r="BH351" i="1"/>
  <c r="AY169" i="1"/>
  <c r="BF169" i="1" s="1"/>
  <c r="AY23" i="1"/>
  <c r="BF23" i="1"/>
  <c r="AY185" i="1"/>
  <c r="BF185" i="1" s="1"/>
  <c r="BK236" i="1"/>
  <c r="BL236" i="1" s="1"/>
  <c r="BH236" i="1"/>
  <c r="AY377" i="1"/>
  <c r="BF377" i="1" s="1"/>
  <c r="BH377" i="1" s="1"/>
  <c r="AY31" i="1"/>
  <c r="BF31" i="1"/>
  <c r="BK427" i="1"/>
  <c r="BL427" i="1" s="1"/>
  <c r="BH427" i="1"/>
  <c r="BK238" i="1"/>
  <c r="BL238" i="1" s="1"/>
  <c r="BH238" i="1"/>
  <c r="BK109" i="1"/>
  <c r="BL109" i="1" s="1"/>
  <c r="BH109" i="1"/>
  <c r="AY26" i="1"/>
  <c r="BF26" i="1"/>
  <c r="AY167" i="1"/>
  <c r="BF167" i="1"/>
  <c r="AY341" i="1"/>
  <c r="BF341" i="1"/>
  <c r="BH341" i="1" s="1"/>
  <c r="BF189" i="1"/>
  <c r="AY189" i="1"/>
  <c r="BK432" i="1"/>
  <c r="BL432" i="1" s="1"/>
  <c r="BH432" i="1"/>
  <c r="BK114" i="1"/>
  <c r="BL114" i="1" s="1"/>
  <c r="BH114" i="1"/>
  <c r="AY317" i="1"/>
  <c r="BF317" i="1"/>
  <c r="BH317" i="1" s="1"/>
  <c r="BF143" i="1"/>
  <c r="AY143" i="1"/>
  <c r="BK134" i="1"/>
  <c r="BL134" i="1" s="1"/>
  <c r="BH134" i="1"/>
  <c r="BK360" i="1"/>
  <c r="BL360" i="1" s="1"/>
  <c r="BH360" i="1"/>
  <c r="BK289" i="1"/>
  <c r="BL289" i="1" s="1"/>
  <c r="BH289" i="1"/>
  <c r="BK411" i="1"/>
  <c r="BL411" i="1" s="1"/>
  <c r="BH411" i="1"/>
  <c r="AY182" i="1"/>
  <c r="BF182" i="1"/>
  <c r="AY170" i="1"/>
  <c r="BF170" i="1"/>
  <c r="BK342" i="1"/>
  <c r="BL342" i="1" s="1"/>
  <c r="BH342" i="1"/>
  <c r="BK194" i="1"/>
  <c r="BL194" i="1" s="1"/>
  <c r="BH194" i="1"/>
  <c r="AY151" i="1"/>
  <c r="BF151" i="1"/>
  <c r="AY122" i="1"/>
  <c r="BF122" i="1" s="1"/>
  <c r="AY374" i="1"/>
  <c r="BF374" i="1" s="1"/>
  <c r="BH374" i="1" s="1"/>
  <c r="BK221" i="1"/>
  <c r="BL221" i="1" s="1"/>
  <c r="BH221" i="1"/>
  <c r="BK200" i="1"/>
  <c r="BL200" i="1" s="1"/>
  <c r="BH200" i="1"/>
  <c r="BK339" i="1"/>
  <c r="BL339" i="1" s="1"/>
  <c r="BH339" i="1"/>
  <c r="AY373" i="1"/>
  <c r="BF373" i="1" s="1"/>
  <c r="AY410" i="1"/>
  <c r="BF410" i="1" s="1"/>
  <c r="BH410" i="1" s="1"/>
  <c r="BK355" i="1"/>
  <c r="BL355" i="1" s="1"/>
  <c r="BH355" i="1"/>
  <c r="AY158" i="1"/>
  <c r="BF158" i="1"/>
  <c r="BK193" i="1"/>
  <c r="BL193" i="1" s="1"/>
  <c r="BH193" i="1"/>
  <c r="AY375" i="1"/>
  <c r="BF375" i="1" s="1"/>
  <c r="BK195" i="1"/>
  <c r="BL195" i="1" s="1"/>
  <c r="BH195" i="1"/>
  <c r="BK222" i="1"/>
  <c r="BL222" i="1" s="1"/>
  <c r="BH222" i="1"/>
  <c r="BK98" i="1"/>
  <c r="BL98" i="1" s="1"/>
  <c r="BH98" i="1"/>
  <c r="BK203" i="1"/>
  <c r="BL203" i="1" s="1"/>
  <c r="BH203" i="1"/>
  <c r="BK232" i="1"/>
  <c r="BL232" i="1" s="1"/>
  <c r="BH232" i="1"/>
  <c r="BK414" i="1"/>
  <c r="BL414" i="1" s="1"/>
  <c r="BH414" i="1"/>
  <c r="AY97" i="1"/>
  <c r="BF97" i="1" s="1"/>
  <c r="BK408" i="1"/>
  <c r="BL408" i="1" s="1"/>
  <c r="BH408" i="1"/>
  <c r="BK197" i="1"/>
  <c r="BL197" i="1" s="1"/>
  <c r="BH197" i="1"/>
  <c r="BK184" i="1"/>
  <c r="BL184" i="1" s="1"/>
  <c r="BH184" i="1"/>
  <c r="AY174" i="1"/>
  <c r="BF174" i="1" s="1"/>
  <c r="AY364" i="1"/>
  <c r="BF364" i="1" s="1"/>
  <c r="BK24" i="1"/>
  <c r="BL24" i="1" s="1"/>
  <c r="BH24" i="1"/>
  <c r="BK336" i="1"/>
  <c r="BL336" i="1" s="1"/>
  <c r="BH336" i="1"/>
  <c r="BK420" i="1"/>
  <c r="BL420" i="1" s="1"/>
  <c r="BH420" i="1"/>
  <c r="AY399" i="1"/>
  <c r="BF399" i="1" s="1"/>
  <c r="BK312" i="1"/>
  <c r="BL312" i="1" s="1"/>
  <c r="BH312" i="1"/>
  <c r="BH21" i="1"/>
  <c r="BK21" i="1"/>
  <c r="BL21" i="1" s="1"/>
  <c r="BK22" i="1"/>
  <c r="BL22" i="1" s="1"/>
  <c r="BH22" i="1"/>
  <c r="BK327" i="1"/>
  <c r="BL327" i="1" s="1"/>
  <c r="BH327" i="1"/>
  <c r="AY346" i="1"/>
  <c r="BF346" i="1"/>
  <c r="AY127" i="1"/>
  <c r="BF127" i="1" s="1"/>
  <c r="AY367" i="1"/>
  <c r="BF367" i="1"/>
  <c r="AY165" i="1"/>
  <c r="BF165" i="1" s="1"/>
  <c r="AY318" i="1"/>
  <c r="BF318" i="1" s="1"/>
  <c r="AY163" i="1"/>
  <c r="BF163" i="1"/>
  <c r="AY106" i="1"/>
  <c r="BF106" i="1" s="1"/>
  <c r="AY426" i="1"/>
  <c r="BF426" i="1" s="1"/>
  <c r="AY156" i="1"/>
  <c r="BF156" i="1"/>
  <c r="BK102" i="1"/>
  <c r="BL102" i="1" s="1"/>
  <c r="BH102" i="1"/>
  <c r="BK223" i="1"/>
  <c r="BL223" i="1" s="1"/>
  <c r="BH223" i="1"/>
  <c r="BK198" i="1"/>
  <c r="BL198" i="1" s="1"/>
  <c r="BH198" i="1"/>
  <c r="AY146" i="1"/>
  <c r="BF146" i="1" s="1"/>
  <c r="BK421" i="1"/>
  <c r="BL421" i="1" s="1"/>
  <c r="BH421" i="1"/>
  <c r="BK358" i="1"/>
  <c r="BL358" i="1" s="1"/>
  <c r="BH358" i="1"/>
  <c r="AY162" i="1"/>
  <c r="BF162" i="1" s="1"/>
  <c r="BK215" i="1"/>
  <c r="BL215" i="1" s="1"/>
  <c r="BH215" i="1"/>
  <c r="AY370" i="1"/>
  <c r="BF370" i="1"/>
  <c r="BK423" i="1"/>
  <c r="BL423" i="1" s="1"/>
  <c r="BH423" i="1"/>
  <c r="AY311" i="1"/>
  <c r="BF311" i="1" s="1"/>
  <c r="BH311" i="1" s="1"/>
  <c r="BK192" i="1"/>
  <c r="BL192" i="1" s="1"/>
  <c r="BH192" i="1"/>
  <c r="BK241" i="1"/>
  <c r="BL241" i="1" s="1"/>
  <c r="BH241" i="1"/>
  <c r="AY371" i="1"/>
  <c r="BF371" i="1" s="1"/>
  <c r="BH371" i="1" s="1"/>
  <c r="AY157" i="1"/>
  <c r="BF157" i="1" s="1"/>
  <c r="AY191" i="1"/>
  <c r="BF191" i="1" s="1"/>
  <c r="AY344" i="1"/>
  <c r="BF344" i="1"/>
  <c r="BH344" i="1" s="1"/>
  <c r="BK363" i="1"/>
  <c r="BL363" i="1" s="1"/>
  <c r="BH363" i="1"/>
  <c r="BK30" i="1"/>
  <c r="BL30" i="1" s="1"/>
  <c r="BH30" i="1"/>
  <c r="AY187" i="1"/>
  <c r="BF187" i="1" s="1"/>
  <c r="BK315" i="1"/>
  <c r="BL315" i="1" s="1"/>
  <c r="BH315" i="1"/>
  <c r="BK337" i="1"/>
  <c r="BL337" i="1" s="1"/>
  <c r="BH337" i="1"/>
  <c r="AY201" i="1"/>
  <c r="BF201" i="1" s="1"/>
  <c r="AY428" i="1"/>
  <c r="BF428" i="1" s="1"/>
  <c r="BH428" i="1" s="1"/>
  <c r="BK412" i="1"/>
  <c r="BL412" i="1" s="1"/>
  <c r="BH412" i="1"/>
  <c r="AY123" i="1"/>
  <c r="BF123" i="1" s="1"/>
  <c r="BK29" i="1"/>
  <c r="BL29" i="1" s="1"/>
  <c r="BH29" i="1"/>
  <c r="AY172" i="1"/>
  <c r="BF172" i="1" s="1"/>
  <c r="BK108" i="1"/>
  <c r="BL108" i="1" s="1"/>
  <c r="BH108" i="1"/>
  <c r="AY150" i="1"/>
  <c r="BF150" i="1"/>
  <c r="BK104" i="1"/>
  <c r="BL104" i="1" s="1"/>
  <c r="BH104" i="1"/>
  <c r="AY349" i="1"/>
  <c r="BF349" i="1" s="1"/>
  <c r="AY125" i="1"/>
  <c r="BF125" i="1" s="1"/>
  <c r="AY148" i="1"/>
  <c r="BF148" i="1" s="1"/>
  <c r="BF147" i="1"/>
  <c r="AY147" i="1"/>
  <c r="AY345" i="1"/>
  <c r="BF345" i="1"/>
  <c r="AY129" i="1"/>
  <c r="BF129" i="1" s="1"/>
  <c r="AY141" i="1"/>
  <c r="BF141" i="1" s="1"/>
  <c r="AY340" i="1"/>
  <c r="BF340" i="1" s="1"/>
  <c r="AY350" i="1"/>
  <c r="BF350" i="1"/>
  <c r="BH350" i="1" s="1"/>
  <c r="AY139" i="1"/>
  <c r="BF139" i="1" s="1"/>
  <c r="AY142" i="1"/>
  <c r="BF142" i="1" s="1"/>
  <c r="BF401" i="1"/>
  <c r="BH401" i="1" s="1"/>
  <c r="AY401" i="1"/>
  <c r="AY153" i="1"/>
  <c r="BF153" i="1" s="1"/>
  <c r="AY348" i="1"/>
  <c r="BF348" i="1"/>
  <c r="AY159" i="1"/>
  <c r="BF159" i="1"/>
  <c r="AY433" i="1"/>
  <c r="BF433" i="1" s="1"/>
  <c r="BK265" i="1" l="1"/>
  <c r="BL265" i="1" s="1"/>
  <c r="BH265" i="1"/>
  <c r="BH51" i="1"/>
  <c r="BK51" i="1"/>
  <c r="BL51" i="1" s="1"/>
  <c r="BK75" i="1"/>
  <c r="BL75" i="1" s="1"/>
  <c r="BH75" i="1"/>
  <c r="BK309" i="1"/>
  <c r="BL309" i="1" s="1"/>
  <c r="BH309" i="1"/>
  <c r="BK7" i="1"/>
  <c r="BL7" i="1" s="1"/>
  <c r="BH7" i="1"/>
  <c r="BK397" i="1"/>
  <c r="BL397" i="1" s="1"/>
  <c r="BH397" i="1"/>
  <c r="BH306" i="1"/>
  <c r="BK306" i="1"/>
  <c r="BL306" i="1" s="1"/>
  <c r="BK50" i="1"/>
  <c r="BL50" i="1" s="1"/>
  <c r="BH50" i="1"/>
  <c r="BK68" i="1"/>
  <c r="BL68" i="1" s="1"/>
  <c r="BH68" i="1"/>
  <c r="BK71" i="1"/>
  <c r="BL71" i="1" s="1"/>
  <c r="BH71" i="1"/>
  <c r="BK301" i="1"/>
  <c r="BL301" i="1" s="1"/>
  <c r="BH301" i="1"/>
  <c r="BK49" i="1"/>
  <c r="BL49" i="1" s="1"/>
  <c r="BH49" i="1"/>
  <c r="BK43" i="1"/>
  <c r="BL43" i="1" s="1"/>
  <c r="BH43" i="1"/>
  <c r="BK59" i="1"/>
  <c r="BL59" i="1" s="1"/>
  <c r="BH59" i="1"/>
  <c r="BK57" i="1"/>
  <c r="BL57" i="1" s="1"/>
  <c r="BH57" i="1"/>
  <c r="BK40" i="1"/>
  <c r="BL40" i="1" s="1"/>
  <c r="BH40" i="1"/>
  <c r="BK46" i="1"/>
  <c r="BL46" i="1" s="1"/>
  <c r="BH46" i="1"/>
  <c r="BK72" i="1"/>
  <c r="BL72" i="1" s="1"/>
  <c r="BH72" i="1"/>
  <c r="BK310" i="1"/>
  <c r="BL310" i="1" s="1"/>
  <c r="BH310" i="1"/>
  <c r="BH270" i="1"/>
  <c r="BK270" i="1"/>
  <c r="BL270" i="1" s="1"/>
  <c r="BK73" i="1"/>
  <c r="BL73" i="1" s="1"/>
  <c r="BH73" i="1"/>
  <c r="BK206" i="1"/>
  <c r="BL206" i="1" s="1"/>
  <c r="BH206" i="1"/>
  <c r="BK375" i="1"/>
  <c r="BL375" i="1" s="1"/>
  <c r="BH375" i="1"/>
  <c r="BK124" i="1"/>
  <c r="BL124" i="1" s="1"/>
  <c r="BH124" i="1"/>
  <c r="BK141" i="1"/>
  <c r="BL141" i="1" s="1"/>
  <c r="BH141" i="1"/>
  <c r="BK157" i="1"/>
  <c r="BL157" i="1" s="1"/>
  <c r="BH157" i="1"/>
  <c r="BK364" i="1"/>
  <c r="BL364" i="1" s="1"/>
  <c r="BH364" i="1"/>
  <c r="BK400" i="1"/>
  <c r="BL400" i="1" s="1"/>
  <c r="BH400" i="1"/>
  <c r="BK382" i="1"/>
  <c r="BL382" i="1" s="1"/>
  <c r="BH382" i="1"/>
  <c r="BK140" i="1"/>
  <c r="BL140" i="1" s="1"/>
  <c r="BH140" i="1"/>
  <c r="BK129" i="1"/>
  <c r="BL129" i="1" s="1"/>
  <c r="BH129" i="1"/>
  <c r="BK122" i="1"/>
  <c r="BL122" i="1" s="1"/>
  <c r="BH122" i="1"/>
  <c r="BK366" i="1"/>
  <c r="BL366" i="1" s="1"/>
  <c r="BH366" i="1"/>
  <c r="BK144" i="1"/>
  <c r="BL144" i="1" s="1"/>
  <c r="BH144" i="1"/>
  <c r="BK430" i="1"/>
  <c r="BL430" i="1" s="1"/>
  <c r="BH430" i="1"/>
  <c r="BK409" i="1"/>
  <c r="BL409" i="1" s="1"/>
  <c r="BH409" i="1"/>
  <c r="BK340" i="1"/>
  <c r="BL340" i="1" s="1"/>
  <c r="BH340" i="1"/>
  <c r="BK319" i="1"/>
  <c r="BL319" i="1" s="1"/>
  <c r="BH319" i="1"/>
  <c r="BK187" i="1"/>
  <c r="BL187" i="1" s="1"/>
  <c r="BH187" i="1"/>
  <c r="BK433" i="1"/>
  <c r="BL433" i="1" s="1"/>
  <c r="BH433" i="1"/>
  <c r="BK165" i="1"/>
  <c r="BL165" i="1" s="1"/>
  <c r="BH165" i="1"/>
  <c r="BK169" i="1"/>
  <c r="BL169" i="1" s="1"/>
  <c r="BH169" i="1"/>
  <c r="BK126" i="1"/>
  <c r="BL126" i="1" s="1"/>
  <c r="BH126" i="1"/>
  <c r="BK128" i="1"/>
  <c r="BL128" i="1" s="1"/>
  <c r="BH128" i="1"/>
  <c r="BK152" i="1"/>
  <c r="BL152" i="1" s="1"/>
  <c r="BH152" i="1"/>
  <c r="BK191" i="1"/>
  <c r="BL191" i="1" s="1"/>
  <c r="BH191" i="1"/>
  <c r="BK185" i="1"/>
  <c r="BL185" i="1" s="1"/>
  <c r="BH185" i="1"/>
  <c r="BK285" i="1"/>
  <c r="BL285" i="1" s="1"/>
  <c r="BH285" i="1"/>
  <c r="BK142" i="1"/>
  <c r="BL142" i="1" s="1"/>
  <c r="BH142" i="1"/>
  <c r="BK146" i="1"/>
  <c r="BL146" i="1" s="1"/>
  <c r="BH146" i="1"/>
  <c r="BK121" i="1"/>
  <c r="BL121" i="1" s="1"/>
  <c r="BH121" i="1"/>
  <c r="BK161" i="1"/>
  <c r="BL161" i="1" s="1"/>
  <c r="BH161" i="1"/>
  <c r="BK139" i="1"/>
  <c r="BL139" i="1" s="1"/>
  <c r="BH139" i="1"/>
  <c r="BK426" i="1"/>
  <c r="BL426" i="1" s="1"/>
  <c r="BH426" i="1"/>
  <c r="BK166" i="1"/>
  <c r="BL166" i="1" s="1"/>
  <c r="BH166" i="1"/>
  <c r="BK145" i="1"/>
  <c r="BL145" i="1" s="1"/>
  <c r="BH145" i="1"/>
  <c r="BK123" i="1"/>
  <c r="BL123" i="1" s="1"/>
  <c r="BH123" i="1"/>
  <c r="BK106" i="1"/>
  <c r="BL106" i="1" s="1"/>
  <c r="BH106" i="1"/>
  <c r="BK127" i="1"/>
  <c r="BL127" i="1" s="1"/>
  <c r="BH127" i="1"/>
  <c r="BK149" i="1"/>
  <c r="BL149" i="1" s="1"/>
  <c r="BH149" i="1"/>
  <c r="BK168" i="1"/>
  <c r="BL168" i="1" s="1"/>
  <c r="BH168" i="1"/>
  <c r="BK148" i="1"/>
  <c r="BL148" i="1" s="1"/>
  <c r="BH148" i="1"/>
  <c r="BK162" i="1"/>
  <c r="BL162" i="1" s="1"/>
  <c r="BH162" i="1"/>
  <c r="BK154" i="1"/>
  <c r="BL154" i="1" s="1"/>
  <c r="BH154" i="1"/>
  <c r="BK378" i="1"/>
  <c r="BL378" i="1" s="1"/>
  <c r="BH378" i="1"/>
  <c r="BK199" i="1"/>
  <c r="BL199" i="1" s="1"/>
  <c r="BH199" i="1"/>
  <c r="BK172" i="1"/>
  <c r="BL172" i="1" s="1"/>
  <c r="BH172" i="1"/>
  <c r="BK318" i="1"/>
  <c r="BL318" i="1" s="1"/>
  <c r="BH318" i="1"/>
  <c r="BK26" i="1"/>
  <c r="BL26" i="1" s="1"/>
  <c r="BH26" i="1"/>
  <c r="BK349" i="1"/>
  <c r="BL349" i="1" s="1"/>
  <c r="BH349" i="1"/>
  <c r="BK346" i="1"/>
  <c r="BL346" i="1" s="1"/>
  <c r="BH346" i="1"/>
  <c r="BK23" i="1"/>
  <c r="BL23" i="1" s="1"/>
  <c r="BH23" i="1"/>
  <c r="BK180" i="1"/>
  <c r="BL180" i="1" s="1"/>
  <c r="BH180" i="1"/>
  <c r="BK147" i="1"/>
  <c r="BL147" i="1" s="1"/>
  <c r="BH147" i="1"/>
  <c r="BK201" i="1"/>
  <c r="BL201" i="1" s="1"/>
  <c r="BH201" i="1"/>
  <c r="BK399" i="1"/>
  <c r="BL399" i="1" s="1"/>
  <c r="BH399" i="1"/>
  <c r="BK143" i="1"/>
  <c r="BL143" i="1" s="1"/>
  <c r="BH143" i="1"/>
  <c r="BK189" i="1"/>
  <c r="BL189" i="1" s="1"/>
  <c r="BH189" i="1"/>
  <c r="BK156" i="1"/>
  <c r="BL156" i="1" s="1"/>
  <c r="BH156" i="1"/>
  <c r="BK150" i="1"/>
  <c r="BL150" i="1" s="1"/>
  <c r="BH150" i="1"/>
  <c r="BK97" i="1"/>
  <c r="BL97" i="1" s="1"/>
  <c r="BH97" i="1"/>
  <c r="BK373" i="1"/>
  <c r="BL373" i="1" s="1"/>
  <c r="BH373" i="1"/>
  <c r="BK173" i="1"/>
  <c r="BL173" i="1" s="1"/>
  <c r="BH173" i="1"/>
  <c r="BK120" i="1"/>
  <c r="BL120" i="1" s="1"/>
  <c r="BH120" i="1"/>
  <c r="BK182" i="1"/>
  <c r="BL182" i="1" s="1"/>
  <c r="BH182" i="1"/>
  <c r="BK159" i="1"/>
  <c r="BL159" i="1" s="1"/>
  <c r="BH159" i="1"/>
  <c r="BK367" i="1"/>
  <c r="BL367" i="1" s="1"/>
  <c r="BH367" i="1"/>
  <c r="BK174" i="1"/>
  <c r="BL174" i="1" s="1"/>
  <c r="BH174" i="1"/>
  <c r="BK155" i="1"/>
  <c r="BL155" i="1" s="1"/>
  <c r="BH155" i="1"/>
  <c r="BK322" i="1"/>
  <c r="BL322" i="1" s="1"/>
  <c r="BH322" i="1"/>
  <c r="BK418" i="1"/>
  <c r="BL418" i="1" s="1"/>
  <c r="BH418" i="1"/>
  <c r="BK321" i="1"/>
  <c r="BL321" i="1" s="1"/>
  <c r="BH321" i="1"/>
  <c r="BK160" i="1"/>
  <c r="BL160" i="1" s="1"/>
  <c r="BH160" i="1"/>
  <c r="BK125" i="1"/>
  <c r="BL125" i="1" s="1"/>
  <c r="BH125" i="1"/>
  <c r="BK370" i="1"/>
  <c r="BL370" i="1" s="1"/>
  <c r="BH370" i="1"/>
  <c r="BK348" i="1"/>
  <c r="BL348" i="1" s="1"/>
  <c r="BH348" i="1"/>
  <c r="BK163" i="1"/>
  <c r="BL163" i="1" s="1"/>
  <c r="BH163" i="1"/>
  <c r="BK158" i="1"/>
  <c r="BL158" i="1" s="1"/>
  <c r="BH158" i="1"/>
  <c r="BK170" i="1"/>
  <c r="BL170" i="1" s="1"/>
  <c r="BH170" i="1"/>
  <c r="BK167" i="1"/>
  <c r="BL167" i="1" s="1"/>
  <c r="BH167" i="1"/>
  <c r="BK313" i="1"/>
  <c r="BL313" i="1" s="1"/>
  <c r="BH313" i="1"/>
  <c r="BK369" i="1"/>
  <c r="BL369" i="1" s="1"/>
  <c r="BH369" i="1"/>
  <c r="BK379" i="1"/>
  <c r="BL379" i="1" s="1"/>
  <c r="BH379" i="1"/>
  <c r="BK153" i="1"/>
  <c r="BL153" i="1" s="1"/>
  <c r="BH153" i="1"/>
  <c r="BK151" i="1"/>
  <c r="BL151" i="1" s="1"/>
  <c r="BH151" i="1"/>
  <c r="BK31" i="1"/>
  <c r="BL31" i="1" s="1"/>
  <c r="BH31" i="1"/>
  <c r="BK171" i="1"/>
  <c r="BL171" i="1" s="1"/>
  <c r="BH171" i="1"/>
  <c r="BK381" i="1"/>
  <c r="BL381" i="1" s="1"/>
  <c r="BH381" i="1"/>
  <c r="BK164" i="1"/>
  <c r="BL164" i="1" s="1"/>
  <c r="BH164" i="1"/>
  <c r="BK345" i="1"/>
  <c r="BL345" i="1" s="1"/>
  <c r="BH345" i="1"/>
</calcChain>
</file>

<file path=xl/sharedStrings.xml><?xml version="1.0" encoding="utf-8"?>
<sst xmlns="http://schemas.openxmlformats.org/spreadsheetml/2006/main" count="1793" uniqueCount="72">
  <si>
    <t>Run ID</t>
  </si>
  <si>
    <t>Actuarial Assumption Year Quarter</t>
  </si>
  <si>
    <t>Valuation Date</t>
  </si>
  <si>
    <t>Month End Date</t>
  </si>
  <si>
    <t>Jurisdiction</t>
  </si>
  <si>
    <t>Business Segment</t>
  </si>
  <si>
    <t>Cohort (AY)</t>
  </si>
  <si>
    <t xml:space="preserve">Total Written Premium to Date (Actual) </t>
  </si>
  <si>
    <t>Total Written Premium (Projected)</t>
  </si>
  <si>
    <t>Total Written Premium for the entire Cohort (Actual + Projected)</t>
  </si>
  <si>
    <t>Written Expense Allowance to Date (Actual)</t>
  </si>
  <si>
    <t>Written Expense (Projected)</t>
  </si>
  <si>
    <t>Written Expense Allowance for the entire Cohort (Actual + Projected)</t>
  </si>
  <si>
    <t>Total Written Premium, Net of Expense Allowance to Date (Actual)</t>
  </si>
  <si>
    <t>Total Written Premium, Net of Expense Allowance (Projected)</t>
  </si>
  <si>
    <t>Total Written Premium, Net of Expense Allowance for the entire Cohort (Actual + Projected)</t>
  </si>
  <si>
    <t>Total Received Premium to Date (Actual)</t>
  </si>
  <si>
    <t>Received Expense Allowance to Date (Actual)</t>
  </si>
  <si>
    <t>Total Received Premium, Net of Expense Allowance to Date (Actual)</t>
  </si>
  <si>
    <t>Total Premium Receivable (Actual)</t>
  </si>
  <si>
    <t>Total Premium Receivable, Net of Expense Allowance - Gross of Cancellations (Actual)</t>
  </si>
  <si>
    <t>Total Premium Receivable 
(Actual + Projected)</t>
  </si>
  <si>
    <t>Total Premium Receivable, Net of Expense Allowance - Gross of Cancellations (Actual + Projected)</t>
  </si>
  <si>
    <t>Premium Adjustment for Net of Cancellations (%)</t>
  </si>
  <si>
    <t>Total Premium Receivable, Net of Expense Allowance - Net of Cancellations (Actual)</t>
  </si>
  <si>
    <t>Total Premium Receivable, Net of Expense Allowance - Net of Cancellations (Actual + Projected)</t>
  </si>
  <si>
    <t>Total Premium Revenue</t>
  </si>
  <si>
    <t>Earned Expense Allowance</t>
  </si>
  <si>
    <t>Total Premium Revenue, Net of Expense Allowance</t>
  </si>
  <si>
    <t>Unearned Premium, Gross of Expense Allowance - Gross of Cancellations</t>
  </si>
  <si>
    <t>Unearned Premium, Gross of Expense Allowance - Net of Cancellations</t>
  </si>
  <si>
    <t>Expected Loss &amp; ALAE Ratio</t>
  </si>
  <si>
    <t>ULAE Ratio</t>
  </si>
  <si>
    <t>Undiscounted Expected Losses &amp; ALAE - Net of Cancellations</t>
  </si>
  <si>
    <t>Undiscounted Expected Losses &amp; LAE - Net of Cancellations</t>
  </si>
  <si>
    <t>Average Timing for Premium Receivable</t>
  </si>
  <si>
    <t>Discount Rate Age To Use</t>
  </si>
  <si>
    <t>Discount Rate</t>
  </si>
  <si>
    <t>Discount Factor - Premium Receivable</t>
  </si>
  <si>
    <t>Discounted Net Premium Receivable - Gross of Cancellations</t>
  </si>
  <si>
    <t>Discounted Net Premium Receivable - Net of Cancellations</t>
  </si>
  <si>
    <t>Average Accident Date (AAD)</t>
  </si>
  <si>
    <t>Discount Factor - Losses and LAE (from AAD to Month End Date)</t>
  </si>
  <si>
    <t>Discount Factor - Losses and LAE (from Future Loss Payments to AAD)</t>
  </si>
  <si>
    <t>Discounted Expected Losses &amp; ALAE - Net of Cancellations</t>
  </si>
  <si>
    <t>Discounted Expected Losses &amp; LAE - Net of Cancellations</t>
  </si>
  <si>
    <t>Risk Adjustment (%)</t>
  </si>
  <si>
    <t>Undiscounted Risk Adjustment ($)</t>
  </si>
  <si>
    <t>Discounted Risk Adjustment ($)</t>
  </si>
  <si>
    <t>Future Service Costs (% of UEP)</t>
  </si>
  <si>
    <t>Future Service Costs ($) - Gross of Cancellations</t>
  </si>
  <si>
    <t>Discounted Future Service Costs ($) - Gross of Cancellations</t>
  </si>
  <si>
    <t>Future Service Costs ($) - Net of Cancellations</t>
  </si>
  <si>
    <t>Discounted Future Service Costs ($) - Net of Cancellations</t>
  </si>
  <si>
    <t>Undiscounted Fulfillment Cash Flows - Net of Cancellations</t>
  </si>
  <si>
    <t>Discounted Fulfillment Cash Flows - Net of Cancellations</t>
  </si>
  <si>
    <t>PAA LRC (Excl. Loss Component)</t>
  </si>
  <si>
    <t>Discounted Profit or (Loss)</t>
  </si>
  <si>
    <t>Onerous Ind. (1/0)</t>
  </si>
  <si>
    <t>Undiscounted Loss Component</t>
  </si>
  <si>
    <t>Discounted Loss Component</t>
  </si>
  <si>
    <t>LRC in Financial Statements</t>
  </si>
  <si>
    <t>COLUMN NB. &gt;&gt;</t>
  </si>
  <si>
    <t>2022Q3</t>
  </si>
  <si>
    <t>202212</t>
  </si>
  <si>
    <t>ON</t>
  </si>
  <si>
    <t>PPV</t>
  </si>
  <si>
    <t>AB Grid</t>
  </si>
  <si>
    <t>AB Non-Grid</t>
  </si>
  <si>
    <t>NB</t>
  </si>
  <si>
    <t>NS</t>
  </si>
  <si>
    <t>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</si>
</sst>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.00_)_ ;_ * \(#,##0.00\)_ ;_ * &quot;-&quot;??_)_ ;_ @_ "/>
    <numFmt numFmtId="165" formatCode="_ * #,##0_)_ ;_ * \(#,##0\)_ ;_ * &quot;-&quot;??_)_ ;_ @_ "/>
    <numFmt numFmtId="166" formatCode="0.0_);\(0.0\)"/>
    <numFmt numFmtId="167" formatCode="0_);\(0\)"/>
    <numFmt numFmtId="168" formatCode="#,##0_);\(#,##0\);\–_);&quot;–&quot;_)"/>
    <numFmt numFmtId="169" formatCode="0.0%"/>
    <numFmt numFmtId="170" formatCode="#,##0.0000_);\(#,##0.0000\);\–_);&quot;–&quot;_)"/>
    <numFmt numFmtId="171" formatCode="0.00%_);\(0.00%\);&quot;–&quot;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9">
    <xf numFmtId="0" fontId="0" fillId="0" borderId="0" xfId="0"/>
    <xf numFmtId="0" fontId="3" fillId="0" borderId="0" xfId="0" applyFont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10" fontId="3" fillId="0" borderId="0" xfId="2" applyNumberFormat="1" applyFont="1" applyFill="1" applyBorder="1" applyAlignment="1">
      <alignment horizontal="center" vertical="center" wrapText="1"/>
    </xf>
    <xf numFmtId="167" fontId="3" fillId="0" borderId="0" xfId="2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37" fontId="4" fillId="0" borderId="0" xfId="0" applyNumberFormat="1" applyFont="1" applyAlignment="1">
      <alignment horizontal="center"/>
    </xf>
    <xf numFmtId="37" fontId="4" fillId="0" borderId="1" xfId="0" applyNumberFormat="1" applyFont="1" applyBorder="1" applyAlignment="1">
      <alignment horizontal="center"/>
    </xf>
    <xf numFmtId="168" fontId="5" fillId="0" borderId="0" xfId="0" applyNumberFormat="1" applyFont="1" applyAlignment="1">
      <alignment horizontal="center"/>
    </xf>
    <xf numFmtId="168" fontId="5" fillId="0" borderId="1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10" fontId="6" fillId="0" borderId="0" xfId="2" applyNumberFormat="1" applyFont="1" applyFill="1" applyBorder="1" applyAlignment="1">
      <alignment horizontal="center"/>
    </xf>
    <xf numFmtId="170" fontId="5" fillId="0" borderId="0" xfId="0" quotePrefix="1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1" xfId="0" applyNumberFormat="1" applyBorder="1" applyAlignment="1">
      <alignment horizontal="center"/>
    </xf>
    <xf numFmtId="168" fontId="5" fillId="0" borderId="2" xfId="0" applyNumberFormat="1" applyFont="1" applyBorder="1" applyAlignment="1">
      <alignment horizontal="center"/>
    </xf>
    <xf numFmtId="168" fontId="5" fillId="0" borderId="3" xfId="0" applyNumberFormat="1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10" fontId="6" fillId="0" borderId="2" xfId="2" applyNumberFormat="1" applyFont="1" applyFill="1" applyBorder="1" applyAlignment="1">
      <alignment horizontal="center"/>
    </xf>
    <xf numFmtId="170" fontId="5" fillId="0" borderId="2" xfId="0" quotePrefix="1" applyNumberFormat="1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168" fontId="6" fillId="0" borderId="3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" fontId="0" fillId="0" borderId="0" xfId="0" applyNumberFormat="1"/>
    <xf numFmtId="165" fontId="0" fillId="0" borderId="0" xfId="1" applyNumberFormat="1" applyFont="1" applyFill="1" applyBorder="1"/>
    <xf numFmtId="165" fontId="0" fillId="0" borderId="0" xfId="1" applyNumberFormat="1" applyFont="1" applyFill="1"/>
    <xf numFmtId="0" fontId="0" fillId="0" borderId="1" xfId="0" applyBorder="1"/>
    <xf numFmtId="166" fontId="0" fillId="0" borderId="0" xfId="0" applyNumberFormat="1"/>
    <xf numFmtId="0" fontId="5" fillId="0" borderId="0" xfId="3" applyFont="1" applyFill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5" fillId="0" borderId="1" xfId="3" applyFont="1" applyFill="1" applyBorder="1"/>
    <xf numFmtId="166" fontId="5" fillId="0" borderId="0" xfId="3" applyNumberFormat="1" applyFont="1" applyFill="1" applyBorder="1"/>
    <xf numFmtId="167" fontId="5" fillId="0" borderId="0" xfId="3" applyNumberFormat="1" applyFont="1" applyFill="1" applyBorder="1"/>
    <xf numFmtId="10" fontId="5" fillId="0" borderId="0" xfId="2" applyNumberFormat="1" applyFont="1" applyFill="1" applyBorder="1"/>
    <xf numFmtId="0" fontId="5" fillId="0" borderId="0" xfId="3" applyFont="1" applyFill="1"/>
    <xf numFmtId="2" fontId="0" fillId="0" borderId="0" xfId="0" applyNumberFormat="1"/>
    <xf numFmtId="0" fontId="7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37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37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37" fontId="8" fillId="0" borderId="2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8" fontId="8" fillId="0" borderId="2" xfId="0" applyNumberFormat="1" applyFont="1" applyBorder="1" applyAlignment="1">
      <alignment horizontal="center"/>
    </xf>
    <xf numFmtId="0" fontId="8" fillId="0" borderId="0" xfId="0" applyFont="1"/>
    <xf numFmtId="1" fontId="8" fillId="0" borderId="0" xfId="0" applyNumberFormat="1" applyFont="1"/>
    <xf numFmtId="165" fontId="7" fillId="0" borderId="1" xfId="1" applyNumberFormat="1" applyFont="1" applyFill="1" applyBorder="1" applyAlignment="1">
      <alignment horizontal="center" vertical="center" wrapText="1"/>
    </xf>
    <xf numFmtId="37" fontId="7" fillId="0" borderId="1" xfId="0" applyNumberFormat="1" applyFont="1" applyBorder="1" applyAlignment="1">
      <alignment horizontal="center"/>
    </xf>
    <xf numFmtId="168" fontId="8" fillId="0" borderId="1" xfId="0" applyNumberFormat="1" applyFont="1" applyBorder="1" applyAlignment="1">
      <alignment horizontal="center"/>
    </xf>
    <xf numFmtId="168" fontId="8" fillId="0" borderId="3" xfId="0" applyNumberFormat="1" applyFont="1" applyBorder="1" applyAlignment="1">
      <alignment horizontal="center"/>
    </xf>
    <xf numFmtId="165" fontId="8" fillId="0" borderId="1" xfId="1" applyNumberFormat="1" applyFont="1" applyFill="1" applyBorder="1"/>
    <xf numFmtId="169" fontId="8" fillId="0" borderId="0" xfId="2" applyNumberFormat="1" applyFont="1" applyFill="1" applyAlignment="1">
      <alignment horizontal="center"/>
    </xf>
    <xf numFmtId="1" fontId="8" fillId="0" borderId="0" xfId="2" applyNumberFormat="1" applyFont="1" applyFill="1" applyBorder="1" applyAlignment="1">
      <alignment horizontal="center"/>
    </xf>
    <xf numFmtId="10" fontId="8" fillId="0" borderId="0" xfId="2" applyNumberFormat="1" applyFont="1" applyFill="1" applyBorder="1" applyAlignment="1">
      <alignment horizontal="center"/>
    </xf>
    <xf numFmtId="170" fontId="8" fillId="0" borderId="0" xfId="0" quotePrefix="1" applyNumberFormat="1" applyFont="1" applyAlignment="1">
      <alignment horizontal="center"/>
    </xf>
    <xf numFmtId="10" fontId="8" fillId="0" borderId="0" xfId="2" applyNumberFormat="1" applyFont="1" applyFill="1" applyAlignment="1">
      <alignment horizontal="center"/>
    </xf>
    <xf numFmtId="171" fontId="8" fillId="0" borderId="0" xfId="1" applyNumberFormat="1" applyFont="1" applyFill="1" applyAlignment="1">
      <alignment horizontal="center"/>
    </xf>
    <xf numFmtId="165" fontId="8" fillId="0" borderId="0" xfId="1" applyNumberFormat="1" applyFont="1" applyFill="1" applyBorder="1"/>
    <xf numFmtId="169" fontId="8" fillId="0" borderId="2" xfId="2" applyNumberFormat="1" applyFont="1" applyFill="1" applyBorder="1" applyAlignment="1">
      <alignment horizontal="center"/>
    </xf>
    <xf numFmtId="169" fontId="8" fillId="0" borderId="0" xfId="2" applyNumberFormat="1" applyFont="1"/>
    <xf numFmtId="1" fontId="7" fillId="0" borderId="0" xfId="2" applyNumberFormat="1" applyFont="1" applyFill="1" applyBorder="1" applyAlignment="1">
      <alignment horizontal="center" vertical="center" wrapText="1"/>
    </xf>
    <xf numFmtId="10" fontId="7" fillId="0" borderId="0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/>
    </xf>
    <xf numFmtId="10" fontId="8" fillId="0" borderId="2" xfId="2" applyNumberFormat="1" applyFont="1" applyFill="1" applyBorder="1" applyAlignment="1">
      <alignment horizontal="center"/>
    </xf>
    <xf numFmtId="1" fontId="8" fillId="0" borderId="0" xfId="2" applyNumberFormat="1" applyFont="1" applyBorder="1" applyAlignment="1">
      <alignment horizontal="center"/>
    </xf>
    <xf numFmtId="10" fontId="8" fillId="0" borderId="0" xfId="2" applyNumberFormat="1" applyFont="1" applyBorder="1" applyAlignment="1">
      <alignment horizontal="center"/>
    </xf>
    <xf numFmtId="170" fontId="8" fillId="0" borderId="2" xfId="0" quotePrefix="1" applyNumberFormat="1" applyFont="1" applyBorder="1" applyAlignment="1">
      <alignment horizontal="center"/>
    </xf>
    <xf numFmtId="0" fontId="8" fillId="0" borderId="0" xfId="3" applyFont="1" applyFill="1"/>
    <xf numFmtId="0" fontId="7" fillId="0" borderId="0" xfId="3" applyFont="1" applyFill="1" applyBorder="1" applyAlignment="1">
      <alignment horizontal="center" vertical="center" wrapText="1"/>
    </xf>
    <xf numFmtId="171" fontId="8" fillId="0" borderId="2" xfId="1" applyNumberFormat="1" applyFont="1" applyFill="1" applyBorder="1" applyAlignment="1">
      <alignment horizontal="center"/>
    </xf>
  </cellXfs>
  <cellStyles count="4">
    <cellStyle name="Bad" xfId="3" builtinId="27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%20dept/mthly%20calcs%20&amp;%20projections/RSP/02%20monthly%20files/2022/12%20(dec)/01c%20Actuarial%20Calculations/Dec-2022%20Monthly%20LRC%20RSP%20v1.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arameters"/>
      <sheetName val="pmtpat"/>
      <sheetName val="LRC CALCS &gt;"/>
      <sheetName val="Sheet10"/>
      <sheetName val="jan 31"/>
      <sheetName val="Monthly LRC - Run 1"/>
      <sheetName val="Monthly LRC - Run 2"/>
      <sheetName val="Monthly LRC - Run 3"/>
      <sheetName val="Monthly LRC - Run 4"/>
      <sheetName val="Monthly LRC - Run 5"/>
      <sheetName val="IMPORTED PRIOR MONTH DATA &gt;"/>
      <sheetName val="Monthly LRC - Run 4 Prior Month"/>
      <sheetName val="IMPORTED FP&amp;A DATA &gt;"/>
      <sheetName val="FP&amp;A Data"/>
      <sheetName val="Account Projections"/>
      <sheetName val="IMPORTED ARIUS DATA &gt;"/>
      <sheetName val="Discount Rate"/>
      <sheetName val="Losses PV Factors"/>
      <sheetName val="Sheet2"/>
    </sheetNames>
    <sheetDataSet>
      <sheetData sheetId="0"/>
      <sheetData sheetId="1">
        <row r="9">
          <cell r="C9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AO4" t="str">
            <v>ON</v>
          </cell>
          <cell r="AP4" t="str">
            <v>AB Grid</v>
          </cell>
          <cell r="AQ4" t="str">
            <v>AB Non-Grid</v>
          </cell>
          <cell r="AR4" t="str">
            <v>NB</v>
          </cell>
          <cell r="AS4" t="str">
            <v>NS</v>
          </cell>
          <cell r="AT4" t="str">
            <v>NL</v>
          </cell>
        </row>
        <row r="5">
          <cell r="AN5">
            <v>1</v>
          </cell>
          <cell r="AO5">
            <v>0.88450765268544418</v>
          </cell>
          <cell r="AP5">
            <v>0.86443752692586795</v>
          </cell>
          <cell r="AQ5">
            <v>0.88711254583132626</v>
          </cell>
          <cell r="AR5">
            <v>0.87745652235414018</v>
          </cell>
          <cell r="AS5">
            <v>0.86200560565592232</v>
          </cell>
          <cell r="AT5">
            <v>0.89014911840146116</v>
          </cell>
        </row>
        <row r="6">
          <cell r="AN6">
            <v>2</v>
          </cell>
          <cell r="AO6">
            <v>0.88450765268544418</v>
          </cell>
          <cell r="AP6">
            <v>0.86443752692586795</v>
          </cell>
          <cell r="AQ6">
            <v>0.88711254583132626</v>
          </cell>
          <cell r="AR6">
            <v>0.87745652235414018</v>
          </cell>
          <cell r="AS6">
            <v>0.86200560565592232</v>
          </cell>
          <cell r="AT6">
            <v>0.89014911840146116</v>
          </cell>
        </row>
        <row r="7">
          <cell r="AN7">
            <v>3</v>
          </cell>
          <cell r="AO7">
            <v>0.88450765268544418</v>
          </cell>
          <cell r="AP7">
            <v>0.86443752692586795</v>
          </cell>
          <cell r="AQ7">
            <v>0.88711254583132626</v>
          </cell>
          <cell r="AR7">
            <v>0.87745652235414018</v>
          </cell>
          <cell r="AS7">
            <v>0.86200560565592232</v>
          </cell>
          <cell r="AT7">
            <v>0.89014911840146116</v>
          </cell>
        </row>
        <row r="8">
          <cell r="AN8">
            <v>4</v>
          </cell>
          <cell r="AO8">
            <v>0.88450765268544418</v>
          </cell>
          <cell r="AP8">
            <v>0.86443752692586795</v>
          </cell>
          <cell r="AQ8">
            <v>0.88711254583132626</v>
          </cell>
          <cell r="AR8">
            <v>0.87745652235414018</v>
          </cell>
          <cell r="AS8">
            <v>0.86200560565592232</v>
          </cell>
          <cell r="AT8">
            <v>0.89014911840146116</v>
          </cell>
        </row>
        <row r="9">
          <cell r="AN9">
            <v>5</v>
          </cell>
          <cell r="AO9">
            <v>0.88450765268544418</v>
          </cell>
          <cell r="AP9">
            <v>0.86443752692586795</v>
          </cell>
          <cell r="AQ9">
            <v>0.88711254583132626</v>
          </cell>
          <cell r="AR9">
            <v>0.87745652235414018</v>
          </cell>
          <cell r="AS9">
            <v>0.86200560565592232</v>
          </cell>
          <cell r="AT9">
            <v>0.89014911840146116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filterMode="1">
    <tabColor theme="5"/>
  </sheetPr>
  <dimension ref="A1:BL434"/>
  <sheetViews>
    <sheetView tabSelected="1" zoomScale="80" zoomScaleNormal="80" workbookViewId="0">
      <pane xSplit="7" ySplit="1" topLeftCell="H2" activePane="bottomRight" state="frozen"/>
      <selection sqref="A1:XFD1048576"/>
      <selection pane="topRight" sqref="A1:XFD1048576"/>
      <selection pane="bottomLeft" sqref="A1:XFD1048576"/>
      <selection pane="bottomRight" activeCell="I437" sqref="I437"/>
    </sheetView>
  </sheetViews>
  <sheetFormatPr defaultColWidth="9.140625" defaultRowHeight="15" x14ac:dyDescent="0.25"/>
  <cols>
    <col min="1" max="1" width="7.140625" style="53" bestFit="1" customWidth="1"/>
    <col min="2" max="2" width="12.42578125" style="53" bestFit="1" customWidth="1"/>
    <col min="3" max="3" width="14.5703125" style="53" customWidth="1"/>
    <col min="4" max="4" width="15.5703125" style="63" bestFit="1" customWidth="1"/>
    <col min="5" max="5" width="13" style="63" bestFit="1" customWidth="1"/>
    <col min="6" max="6" width="17.42578125" style="63" customWidth="1"/>
    <col min="7" max="7" width="15.85546875" style="64" bestFit="1" customWidth="1"/>
    <col min="8" max="8" width="12.5703125" style="64" bestFit="1" customWidth="1"/>
    <col min="9" max="9" width="12.5703125" style="34" bestFit="1" customWidth="1"/>
    <col min="10" max="10" width="18.85546875" style="69" customWidth="1"/>
    <col min="11" max="11" width="13" style="76" bestFit="1" customWidth="1"/>
    <col min="12" max="12" width="12.5703125" style="36" bestFit="1" customWidth="1"/>
    <col min="13" max="13" width="18.85546875" style="69" customWidth="1"/>
    <col min="14" max="14" width="13.5703125" style="35" bestFit="1" customWidth="1"/>
    <col min="15" max="15" width="16" style="35" bestFit="1" customWidth="1"/>
    <col min="16" max="16" width="19.5703125" style="37" bestFit="1" customWidth="1"/>
    <col min="17" max="17" width="14.42578125" style="63" bestFit="1" customWidth="1"/>
    <col min="18" max="18" width="13" style="63" bestFit="1" customWidth="1"/>
    <col min="19" max="19" width="18.42578125" style="37" bestFit="1" customWidth="1"/>
    <col min="20" max="20" width="11.5703125" bestFit="1" customWidth="1"/>
    <col min="21" max="21" width="21" style="35" bestFit="1" customWidth="1"/>
    <col min="22" max="22" width="18.85546875" style="35" bestFit="1" customWidth="1"/>
    <col min="23" max="23" width="21" style="35" bestFit="1" customWidth="1"/>
    <col min="24" max="24" width="18.85546875" style="78" bestFit="1" customWidth="1"/>
    <col min="25" max="25" width="19.85546875" style="35" bestFit="1" customWidth="1"/>
    <col min="26" max="26" width="19.85546875" style="37" bestFit="1" customWidth="1"/>
    <col min="27" max="28" width="12.5703125" style="63" bestFit="1" customWidth="1"/>
    <col min="29" max="29" width="18.42578125" style="37" bestFit="1" customWidth="1"/>
    <col min="30" max="30" width="19.42578125" bestFit="1" customWidth="1"/>
    <col min="31" max="31" width="19.42578125" style="37" bestFit="1" customWidth="1"/>
    <col min="32" max="32" width="13.5703125" style="63" bestFit="1" customWidth="1"/>
    <col min="33" max="33" width="11" style="63" bestFit="1" customWidth="1"/>
    <col min="34" max="34" width="15.5703125" bestFit="1" customWidth="1"/>
    <col min="35" max="35" width="15.5703125" style="37" bestFit="1" customWidth="1"/>
    <col min="36" max="36" width="10.85546875" style="38" bestFit="1" customWidth="1"/>
    <col min="37" max="37" width="13.5703125" style="83" bestFit="1" customWidth="1"/>
    <col min="38" max="38" width="13.5703125" style="84" customWidth="1"/>
    <col min="39" max="39" width="19.85546875" style="39" bestFit="1" customWidth="1"/>
    <col min="40" max="40" width="17.85546875" style="40" customWidth="1"/>
    <col min="41" max="41" width="15.5703125" style="41" customWidth="1"/>
    <col min="42" max="42" width="11.42578125" style="42" bestFit="1" customWidth="1"/>
    <col min="43" max="43" width="13.5703125" style="43" bestFit="1" customWidth="1"/>
    <col min="44" max="44" width="13.5703125" style="44" bestFit="1" customWidth="1"/>
    <col min="45" max="45" width="16.42578125" style="45" bestFit="1" customWidth="1"/>
    <col min="46" max="46" width="17.5703125" style="86" bestFit="1" customWidth="1"/>
    <col min="47" max="47" width="15.42578125" style="45" bestFit="1" customWidth="1"/>
    <col min="48" max="48" width="13.85546875" style="41" bestFit="1" customWidth="1"/>
    <col min="49" max="49" width="11.42578125" style="63" bestFit="1" customWidth="1"/>
    <col min="50" max="50" width="13.5703125" bestFit="1" customWidth="1"/>
    <col min="51" max="51" width="11.42578125" style="37" bestFit="1" customWidth="1"/>
    <col min="52" max="52" width="16" style="63" bestFit="1" customWidth="1"/>
    <col min="53" max="53" width="15.85546875" style="46" bestFit="1" customWidth="1"/>
    <col min="54" max="55" width="15.42578125" customWidth="1"/>
    <col min="56" max="56" width="15.42578125" style="37" customWidth="1"/>
    <col min="57" max="58" width="15.5703125" bestFit="1" customWidth="1"/>
    <col min="59" max="59" width="16.42578125" bestFit="1" customWidth="1"/>
    <col min="60" max="60" width="14.42578125" bestFit="1" customWidth="1"/>
    <col min="61" max="61" width="9.42578125" style="63" bestFit="1" customWidth="1"/>
    <col min="62" max="63" width="15.5703125" bestFit="1" customWidth="1"/>
    <col min="64" max="64" width="12.5703125" style="37" bestFit="1" customWidth="1"/>
  </cols>
  <sheetData>
    <row r="1" spans="1:64" s="11" customFormat="1" ht="75" x14ac:dyDescent="0.25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8" t="s">
        <v>6</v>
      </c>
      <c r="H1" s="49" t="s">
        <v>7</v>
      </c>
      <c r="I1" s="2" t="s">
        <v>8</v>
      </c>
      <c r="J1" s="65" t="s">
        <v>9</v>
      </c>
      <c r="K1" s="49" t="s">
        <v>10</v>
      </c>
      <c r="L1" s="2" t="s">
        <v>11</v>
      </c>
      <c r="M1" s="65" t="s">
        <v>12</v>
      </c>
      <c r="N1" s="2" t="s">
        <v>13</v>
      </c>
      <c r="O1" s="2" t="s">
        <v>14</v>
      </c>
      <c r="P1" s="3" t="s">
        <v>15</v>
      </c>
      <c r="Q1" s="47" t="s">
        <v>16</v>
      </c>
      <c r="R1" s="47" t="s">
        <v>17</v>
      </c>
      <c r="S1" s="3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47" t="s">
        <v>23</v>
      </c>
      <c r="Y1" s="2" t="s">
        <v>24</v>
      </c>
      <c r="Z1" s="3" t="s">
        <v>25</v>
      </c>
      <c r="AA1" s="47" t="s">
        <v>26</v>
      </c>
      <c r="AB1" s="47" t="s">
        <v>27</v>
      </c>
      <c r="AC1" s="4" t="s">
        <v>28</v>
      </c>
      <c r="AD1" s="1" t="s">
        <v>29</v>
      </c>
      <c r="AE1" s="4" t="s">
        <v>30</v>
      </c>
      <c r="AF1" s="47" t="s">
        <v>31</v>
      </c>
      <c r="AG1" s="47" t="s">
        <v>32</v>
      </c>
      <c r="AH1" s="1" t="s">
        <v>33</v>
      </c>
      <c r="AI1" s="4" t="s">
        <v>34</v>
      </c>
      <c r="AJ1" s="5" t="s">
        <v>35</v>
      </c>
      <c r="AK1" s="79" t="s">
        <v>36</v>
      </c>
      <c r="AL1" s="80" t="s">
        <v>37</v>
      </c>
      <c r="AM1" s="1" t="s">
        <v>38</v>
      </c>
      <c r="AN1" s="1" t="s">
        <v>39</v>
      </c>
      <c r="AO1" s="4" t="s">
        <v>40</v>
      </c>
      <c r="AP1" s="5" t="s">
        <v>41</v>
      </c>
      <c r="AQ1" s="7" t="s">
        <v>36</v>
      </c>
      <c r="AR1" s="6" t="s">
        <v>37</v>
      </c>
      <c r="AS1" s="1" t="s">
        <v>42</v>
      </c>
      <c r="AT1" s="47" t="s">
        <v>43</v>
      </c>
      <c r="AU1" s="8" t="s">
        <v>44</v>
      </c>
      <c r="AV1" s="9" t="s">
        <v>45</v>
      </c>
      <c r="AW1" s="87" t="s">
        <v>46</v>
      </c>
      <c r="AX1" s="8" t="s">
        <v>47</v>
      </c>
      <c r="AY1" s="9" t="s">
        <v>48</v>
      </c>
      <c r="AZ1" s="47" t="s">
        <v>49</v>
      </c>
      <c r="BA1" s="10" t="s">
        <v>50</v>
      </c>
      <c r="BB1" s="10" t="s">
        <v>51</v>
      </c>
      <c r="BC1" s="1" t="s">
        <v>52</v>
      </c>
      <c r="BD1" s="4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47" t="s">
        <v>58</v>
      </c>
      <c r="BJ1" s="1" t="s">
        <v>59</v>
      </c>
      <c r="BK1" s="1" t="s">
        <v>60</v>
      </c>
      <c r="BL1" s="4" t="s">
        <v>61</v>
      </c>
    </row>
    <row r="2" spans="1:64" hidden="1" x14ac:dyDescent="0.25">
      <c r="A2" s="50"/>
      <c r="B2" s="50"/>
      <c r="C2" s="50"/>
      <c r="D2" s="50"/>
      <c r="E2" s="50"/>
      <c r="F2" s="50"/>
      <c r="G2" s="51" t="s">
        <v>62</v>
      </c>
      <c r="H2" s="52">
        <v>-1</v>
      </c>
      <c r="I2" s="12">
        <f>H2-1</f>
        <v>-2</v>
      </c>
      <c r="J2" s="66">
        <v>-3</v>
      </c>
      <c r="K2" s="52">
        <v>-4</v>
      </c>
      <c r="L2" s="12">
        <f t="shared" ref="K2:BL2" si="0">K2-1</f>
        <v>-5</v>
      </c>
      <c r="M2" s="66">
        <v>-6</v>
      </c>
      <c r="N2" s="12">
        <f t="shared" si="0"/>
        <v>-7</v>
      </c>
      <c r="O2" s="12">
        <f t="shared" si="0"/>
        <v>-8</v>
      </c>
      <c r="P2" s="13">
        <f t="shared" si="0"/>
        <v>-9</v>
      </c>
      <c r="Q2" s="52">
        <v>-10</v>
      </c>
      <c r="R2" s="52">
        <v>-11</v>
      </c>
      <c r="S2" s="13">
        <f t="shared" si="0"/>
        <v>-12</v>
      </c>
      <c r="T2" s="12">
        <f t="shared" si="0"/>
        <v>-13</v>
      </c>
      <c r="U2" s="12">
        <f t="shared" si="0"/>
        <v>-14</v>
      </c>
      <c r="V2" s="12">
        <f t="shared" si="0"/>
        <v>-15</v>
      </c>
      <c r="W2" s="12">
        <f t="shared" si="0"/>
        <v>-16</v>
      </c>
      <c r="X2" s="52">
        <v>-17</v>
      </c>
      <c r="Y2" s="12">
        <f t="shared" si="0"/>
        <v>-18</v>
      </c>
      <c r="Z2" s="13">
        <f t="shared" si="0"/>
        <v>-19</v>
      </c>
      <c r="AA2" s="52">
        <v>-20</v>
      </c>
      <c r="AB2" s="52">
        <v>-21</v>
      </c>
      <c r="AC2" s="13">
        <f t="shared" si="0"/>
        <v>-22</v>
      </c>
      <c r="AD2" s="12">
        <f t="shared" si="0"/>
        <v>-23</v>
      </c>
      <c r="AE2" s="13">
        <f t="shared" si="0"/>
        <v>-24</v>
      </c>
      <c r="AF2" s="52">
        <v>-25</v>
      </c>
      <c r="AG2" s="52">
        <v>-26</v>
      </c>
      <c r="AH2" s="12">
        <f t="shared" si="0"/>
        <v>-27</v>
      </c>
      <c r="AI2" s="13">
        <f t="shared" si="0"/>
        <v>-28</v>
      </c>
      <c r="AJ2" s="12">
        <f t="shared" si="0"/>
        <v>-29</v>
      </c>
      <c r="AK2" s="52">
        <v>-30</v>
      </c>
      <c r="AL2" s="52">
        <v>-31</v>
      </c>
      <c r="AM2" s="12">
        <f t="shared" si="0"/>
        <v>-32</v>
      </c>
      <c r="AN2" s="12">
        <f t="shared" si="0"/>
        <v>-33</v>
      </c>
      <c r="AO2" s="13">
        <f t="shared" si="0"/>
        <v>-34</v>
      </c>
      <c r="AP2" s="12">
        <f t="shared" si="0"/>
        <v>-35</v>
      </c>
      <c r="AQ2" s="12">
        <f t="shared" si="0"/>
        <v>-36</v>
      </c>
      <c r="AR2" s="12">
        <f t="shared" si="0"/>
        <v>-37</v>
      </c>
      <c r="AS2" s="12">
        <f t="shared" si="0"/>
        <v>-38</v>
      </c>
      <c r="AT2" s="52">
        <v>-39</v>
      </c>
      <c r="AU2" s="12">
        <f t="shared" si="0"/>
        <v>-40</v>
      </c>
      <c r="AV2" s="13">
        <f t="shared" si="0"/>
        <v>-41</v>
      </c>
      <c r="AW2" s="52">
        <v>-42</v>
      </c>
      <c r="AX2" s="12">
        <f t="shared" si="0"/>
        <v>-43</v>
      </c>
      <c r="AY2" s="13">
        <f t="shared" si="0"/>
        <v>-44</v>
      </c>
      <c r="AZ2" s="52">
        <v>-45</v>
      </c>
      <c r="BA2" s="12">
        <f t="shared" si="0"/>
        <v>-46</v>
      </c>
      <c r="BB2" s="12">
        <f t="shared" si="0"/>
        <v>-47</v>
      </c>
      <c r="BC2" s="12">
        <f t="shared" si="0"/>
        <v>-48</v>
      </c>
      <c r="BD2" s="13">
        <f t="shared" si="0"/>
        <v>-49</v>
      </c>
      <c r="BE2" s="12">
        <f t="shared" si="0"/>
        <v>-50</v>
      </c>
      <c r="BF2" s="12">
        <f t="shared" si="0"/>
        <v>-51</v>
      </c>
      <c r="BG2" s="12">
        <f t="shared" si="0"/>
        <v>-52</v>
      </c>
      <c r="BH2" s="12">
        <f t="shared" si="0"/>
        <v>-53</v>
      </c>
      <c r="BI2" s="52">
        <v>-54</v>
      </c>
      <c r="BJ2" s="12">
        <f t="shared" si="0"/>
        <v>-55</v>
      </c>
      <c r="BK2" s="12">
        <f t="shared" si="0"/>
        <v>-56</v>
      </c>
      <c r="BL2" s="13">
        <f t="shared" si="0"/>
        <v>-57</v>
      </c>
    </row>
    <row r="3" spans="1:64" hidden="1" x14ac:dyDescent="0.25">
      <c r="A3" s="53">
        <v>4</v>
      </c>
      <c r="B3" s="53" t="s">
        <v>63</v>
      </c>
      <c r="C3" s="54" t="s">
        <v>64</v>
      </c>
      <c r="D3" s="54">
        <v>44926</v>
      </c>
      <c r="E3" s="55" t="s">
        <v>65</v>
      </c>
      <c r="F3" s="55" t="s">
        <v>66</v>
      </c>
      <c r="G3" s="56">
        <v>2021</v>
      </c>
      <c r="H3" s="57">
        <v>380716748</v>
      </c>
      <c r="I3" s="14">
        <f>IF($D3="","",$J3-$H3)</f>
        <v>0</v>
      </c>
      <c r="J3" s="67">
        <v>380716748</v>
      </c>
      <c r="K3" s="57">
        <v>109555353</v>
      </c>
      <c r="L3" s="14">
        <f>IF($D3="","",$M3-$K3)</f>
        <v>0</v>
      </c>
      <c r="M3" s="67">
        <v>109555353</v>
      </c>
      <c r="N3" s="14">
        <f>IF($D3="","",$H3-$K3)</f>
        <v>271161395</v>
      </c>
      <c r="O3" s="14">
        <f>IF($D3="","",$I3-$L3)</f>
        <v>0</v>
      </c>
      <c r="P3" s="15">
        <f>IF($D3="","",$J3-$M3)</f>
        <v>271161395</v>
      </c>
      <c r="Q3" s="57">
        <v>380716748</v>
      </c>
      <c r="R3" s="57">
        <v>109555353</v>
      </c>
      <c r="S3" s="15">
        <f>IF($D3="","",$Q3-$R3)</f>
        <v>271161395</v>
      </c>
      <c r="T3" s="14">
        <f>IF($D3="","",$H3-$Q3)</f>
        <v>0</v>
      </c>
      <c r="U3" s="14">
        <f>IF($D3="","",$N3-$S3)</f>
        <v>0</v>
      </c>
      <c r="V3" s="14">
        <f>IF($D3="","",$J3-$Q3)</f>
        <v>0</v>
      </c>
      <c r="W3" s="14">
        <f>IF($D3="","",$P3-$S3)</f>
        <v>0</v>
      </c>
      <c r="X3" s="70">
        <v>1</v>
      </c>
      <c r="Y3" s="14">
        <f>IF($D3="","",$U3*$X3)</f>
        <v>0</v>
      </c>
      <c r="Z3" s="15">
        <f>IF($D3="","",$W3*$X3)</f>
        <v>0</v>
      </c>
      <c r="AA3" s="57">
        <v>380716748</v>
      </c>
      <c r="AB3" s="57">
        <v>109555353</v>
      </c>
      <c r="AC3" s="15">
        <f t="shared" ref="AC3:AC66" si="1">IF($D3="","",$AA3-$AB3)</f>
        <v>271161395</v>
      </c>
      <c r="AD3" s="14">
        <f>IF($D3="","",$J3-$AA3)</f>
        <v>0</v>
      </c>
      <c r="AE3" s="15">
        <f>IF($D3="","",AD3*$X3)</f>
        <v>0</v>
      </c>
      <c r="AF3" s="70">
        <v>0.84599999999999997</v>
      </c>
      <c r="AG3" s="70">
        <v>0</v>
      </c>
      <c r="AH3" s="14">
        <f t="shared" ref="AH3:AH66" si="2">IF($D3="","",$AE3*$AF3)</f>
        <v>0</v>
      </c>
      <c r="AI3" s="15">
        <f t="shared" ref="AI3:AI66" si="3">IF($D3="","",$AE3*($AF3*(1+$AG3)))</f>
        <v>0</v>
      </c>
      <c r="AJ3" s="16">
        <f>IF($D3="","",IF($G3&lt;YEAR($D3),0,IF($G3&gt;YEAR($D3),DATEDIF($D3,DATE(YEAR($D3),12,31),"m")+6,DATEDIF($D3,DATE(YEAR($D3),12,31),"m")/2)))</f>
        <v>0</v>
      </c>
      <c r="AK3" s="71">
        <v>0</v>
      </c>
      <c r="AL3" s="72">
        <v>0</v>
      </c>
      <c r="AM3" s="18">
        <f t="shared" ref="AM3:AM66" si="4">IF($D3="","",(1+$AL3)^(-$AJ3/12))</f>
        <v>1</v>
      </c>
      <c r="AN3" s="14">
        <f>IF($D3="","",$W3*$AM3)</f>
        <v>0</v>
      </c>
      <c r="AO3" s="15">
        <f>IF($D3="","",$Z3*$AM3)</f>
        <v>0</v>
      </c>
      <c r="AP3" s="16">
        <f>$AJ3</f>
        <v>0</v>
      </c>
      <c r="AQ3" s="19">
        <f>$AK3</f>
        <v>0</v>
      </c>
      <c r="AR3" s="17">
        <f>$AL3</f>
        <v>0</v>
      </c>
      <c r="AS3" s="18">
        <f t="shared" ref="AS3:AS66" si="5">IF($D3="","",(1+$AR3)^(-$AP3/12))</f>
        <v>1</v>
      </c>
      <c r="AT3" s="73">
        <v>0.88450765268544418</v>
      </c>
      <c r="AU3" s="14">
        <f t="shared" ref="AU3:AU66" si="6">IF($D3="","",$AH3*$AS3*$AT3)</f>
        <v>0</v>
      </c>
      <c r="AV3" s="15">
        <f t="shared" ref="AV3:AV66" si="7">IF($D3="","",$AI3*$AS3*$AT3)</f>
        <v>0</v>
      </c>
      <c r="AW3" s="74">
        <v>7.2144853467420111E-2</v>
      </c>
      <c r="AX3" s="14">
        <f t="shared" ref="AX3:AX66" si="8">IF($D3="","",$AI3*$AW3)</f>
        <v>0</v>
      </c>
      <c r="AY3" s="15">
        <f t="shared" ref="AY3:AY66" si="9">IF($D3="","",$AV3*$AW3)</f>
        <v>0</v>
      </c>
      <c r="AZ3" s="75">
        <v>2.2000000000000001E-3</v>
      </c>
      <c r="BA3" s="20">
        <f t="shared" ref="BA3:BA66" si="10">IF($D3="","",$AD3*$AZ3)</f>
        <v>0</v>
      </c>
      <c r="BB3" s="20">
        <f t="shared" ref="BB3:BB66" si="11">IF($D3="","",$BA3*$AM3)</f>
        <v>0</v>
      </c>
      <c r="BC3" s="20">
        <f t="shared" ref="BC3:BC66" si="12">IF($D3="","",$AE3*$AZ3)</f>
        <v>0</v>
      </c>
      <c r="BD3" s="21">
        <f t="shared" ref="BD3:BD66" si="13">IF($D3="","",$BC3*$AM3)</f>
        <v>0</v>
      </c>
      <c r="BE3" s="20">
        <f>IF($D3="","",$AI3+$AX3+$BC3-$Z3)</f>
        <v>0</v>
      </c>
      <c r="BF3" s="20">
        <f t="shared" ref="BF3:BF66" si="14">IF($D3="","",$AV3+$AY3+$BD3-$AO3)</f>
        <v>0</v>
      </c>
      <c r="BG3" s="22">
        <f>IF($D3="","",$S3-$AC3)</f>
        <v>0</v>
      </c>
      <c r="BH3" s="22">
        <f t="shared" ref="BH3:BH66" si="15">IF($D3="","",$BG3-$BF3)</f>
        <v>0</v>
      </c>
      <c r="BI3" s="53">
        <v>1</v>
      </c>
      <c r="BJ3" s="22">
        <f>IF($D3="","",IF($BI3=0,0,MAX($BE3-$BG3,0)))</f>
        <v>0</v>
      </c>
      <c r="BK3" s="22">
        <f>IF($D3="","",IF($BI3=0,0,MAX($BF3-$BG3,0)))</f>
        <v>0</v>
      </c>
      <c r="BL3" s="23">
        <f>IF($D3="","",IF($BI3=1,$BG3+$BK3,$BG3))</f>
        <v>0</v>
      </c>
    </row>
    <row r="4" spans="1:64" hidden="1" x14ac:dyDescent="0.25">
      <c r="A4" s="53">
        <v>4</v>
      </c>
      <c r="B4" s="53" t="s">
        <v>63</v>
      </c>
      <c r="C4" s="54" t="s">
        <v>64</v>
      </c>
      <c r="D4" s="54">
        <v>44926</v>
      </c>
      <c r="E4" s="55" t="s">
        <v>65</v>
      </c>
      <c r="F4" s="55" t="s">
        <v>66</v>
      </c>
      <c r="G4" s="56">
        <v>2022</v>
      </c>
      <c r="H4" s="57">
        <v>485099604</v>
      </c>
      <c r="I4" s="14">
        <f t="shared" ref="I4:I67" si="16">IF($D4="","",$J4-$H4)</f>
        <v>0</v>
      </c>
      <c r="J4" s="67">
        <v>485099604</v>
      </c>
      <c r="K4" s="57">
        <v>136542797</v>
      </c>
      <c r="L4" s="14">
        <f t="shared" ref="L4:L67" si="17">IF($D4="","",$M4-$K4)</f>
        <v>0</v>
      </c>
      <c r="M4" s="67">
        <v>136542797</v>
      </c>
      <c r="N4" s="14">
        <f t="shared" ref="N4:N67" si="18">IF($D4="","",$H4-$K4)</f>
        <v>348556807</v>
      </c>
      <c r="O4" s="14">
        <f t="shared" ref="O4:O67" si="19">IF($D4="","",$I4-$L4)</f>
        <v>0</v>
      </c>
      <c r="P4" s="15">
        <f t="shared" ref="P4:P67" si="20">IF($D4="","",$J4-$M4)</f>
        <v>348556807</v>
      </c>
      <c r="Q4" s="57">
        <v>483346829</v>
      </c>
      <c r="R4" s="57">
        <v>136033174</v>
      </c>
      <c r="S4" s="15">
        <f t="shared" ref="S4:S67" si="21">IF($D4="","",$Q4-$R4)</f>
        <v>347313655</v>
      </c>
      <c r="T4" s="14">
        <f t="shared" ref="T4:T67" si="22">IF($D4="","",$H4-$Q4)</f>
        <v>1752775</v>
      </c>
      <c r="U4" s="14">
        <f t="shared" ref="U4:U67" si="23">IF($D4="","",$N4-$S4)</f>
        <v>1243152</v>
      </c>
      <c r="V4" s="14">
        <f t="shared" ref="V4:V67" si="24">IF($D4="","",$J4-$Q4)</f>
        <v>1752775</v>
      </c>
      <c r="W4" s="14">
        <f t="shared" ref="W4:W67" si="25">IF($D4="","",$P4-$S4)</f>
        <v>1243152</v>
      </c>
      <c r="X4" s="70">
        <v>1</v>
      </c>
      <c r="Y4" s="14">
        <f t="shared" ref="Y4:Y67" si="26">IF($D4="","",$U4*$X4)</f>
        <v>1243152</v>
      </c>
      <c r="Z4" s="15">
        <f t="shared" ref="Z4:Z67" si="27">IF($D4="","",$W4*$X4)</f>
        <v>1243152</v>
      </c>
      <c r="AA4" s="57">
        <v>485099604</v>
      </c>
      <c r="AB4" s="57">
        <v>136542797</v>
      </c>
      <c r="AC4" s="15">
        <f t="shared" si="1"/>
        <v>348556807</v>
      </c>
      <c r="AD4" s="14">
        <f t="shared" ref="AD4:AD67" si="28">IF($D4="","",$J4-$AA4)</f>
        <v>0</v>
      </c>
      <c r="AE4" s="15">
        <f t="shared" ref="AE4:AE67" si="29">IF($D4="","",AD4*$X4)</f>
        <v>0</v>
      </c>
      <c r="AF4" s="70">
        <v>1.177</v>
      </c>
      <c r="AG4" s="70">
        <v>0</v>
      </c>
      <c r="AH4" s="14">
        <f t="shared" si="2"/>
        <v>0</v>
      </c>
      <c r="AI4" s="15">
        <f t="shared" si="3"/>
        <v>0</v>
      </c>
      <c r="AJ4" s="16">
        <f t="shared" ref="AJ4:AJ67" si="30">IF($D4="","",IF($G4&lt;YEAR($D4),0,IF($G4&gt;YEAR($D4),DATEDIF($D4,DATE(YEAR($D4),12,31),"m")+6,DATEDIF($D4,DATE(YEAR($D4),12,31),"m")/2)))</f>
        <v>0</v>
      </c>
      <c r="AK4" s="71">
        <v>0</v>
      </c>
      <c r="AL4" s="72">
        <v>0</v>
      </c>
      <c r="AM4" s="18">
        <f t="shared" si="4"/>
        <v>1</v>
      </c>
      <c r="AN4" s="14">
        <f t="shared" ref="AN4:AN67" si="31">IF($D4="","",$W4*$AM4)</f>
        <v>1243152</v>
      </c>
      <c r="AO4" s="15">
        <f t="shared" ref="AO4:AO67" si="32">IF($D4="","",$Z4*$AM4)</f>
        <v>1243152</v>
      </c>
      <c r="AP4" s="16">
        <f t="shared" ref="AP4:AP67" si="33">$AJ4</f>
        <v>0</v>
      </c>
      <c r="AQ4" s="19">
        <f t="shared" ref="AQ4:AQ67" si="34">$AK4</f>
        <v>0</v>
      </c>
      <c r="AR4" s="17">
        <f t="shared" ref="AR4:AR67" si="35">$AL4</f>
        <v>0</v>
      </c>
      <c r="AS4" s="18">
        <f t="shared" si="5"/>
        <v>1</v>
      </c>
      <c r="AT4" s="73">
        <v>0.88450765268544418</v>
      </c>
      <c r="AU4" s="14">
        <f t="shared" si="6"/>
        <v>0</v>
      </c>
      <c r="AV4" s="15">
        <f>IF($D4="","",$AI4*$AS4*$AT4)</f>
        <v>0</v>
      </c>
      <c r="AW4" s="74">
        <v>7.2144853467420111E-2</v>
      </c>
      <c r="AX4" s="14">
        <f t="shared" si="8"/>
        <v>0</v>
      </c>
      <c r="AY4" s="15">
        <f t="shared" si="9"/>
        <v>0</v>
      </c>
      <c r="AZ4" s="75">
        <v>2.3E-3</v>
      </c>
      <c r="BA4" s="20">
        <f t="shared" si="10"/>
        <v>0</v>
      </c>
      <c r="BB4" s="20">
        <f t="shared" si="11"/>
        <v>0</v>
      </c>
      <c r="BC4" s="20">
        <f t="shared" si="12"/>
        <v>0</v>
      </c>
      <c r="BD4" s="15">
        <f t="shared" si="13"/>
        <v>0</v>
      </c>
      <c r="BE4" s="20">
        <f t="shared" ref="BE4:BE67" si="36">IF($D4="","",$AI4+$AX4+$BC4-$Z4)</f>
        <v>-1243152</v>
      </c>
      <c r="BF4" s="20">
        <f>IF($D4="","",$AV4+$AY4+$BD4-$AO4)</f>
        <v>-1243152</v>
      </c>
      <c r="BG4" s="22">
        <f t="shared" ref="BG4:BG67" si="37">IF($D4="","",$S4-$AC4)</f>
        <v>-1243152</v>
      </c>
      <c r="BH4" s="22">
        <f t="shared" si="15"/>
        <v>0</v>
      </c>
      <c r="BI4" s="53">
        <v>1</v>
      </c>
      <c r="BJ4" s="22">
        <f t="shared" ref="BJ4:BJ67" si="38">IF($D4="","",IF($BI4=0,0,MAX($BE4-$BG4,0)))</f>
        <v>0</v>
      </c>
      <c r="BK4" s="22">
        <f t="shared" ref="BK4:BK67" si="39">IF($D4="","",IF($BI4=0,0,MAX($BF4-$BG4,0)))</f>
        <v>0</v>
      </c>
      <c r="BL4" s="23">
        <f>IF($D4="","",IF($BI4=1,$BG4+$BK4,$BG4))</f>
        <v>-1243152</v>
      </c>
    </row>
    <row r="5" spans="1:64" hidden="1" x14ac:dyDescent="0.25">
      <c r="A5" s="53">
        <v>4</v>
      </c>
      <c r="B5" s="53" t="s">
        <v>63</v>
      </c>
      <c r="C5" s="54" t="s">
        <v>64</v>
      </c>
      <c r="D5" s="54">
        <v>44926</v>
      </c>
      <c r="E5" s="55" t="s">
        <v>65</v>
      </c>
      <c r="F5" s="55" t="s">
        <v>66</v>
      </c>
      <c r="G5" s="56">
        <v>2023</v>
      </c>
      <c r="H5" s="57">
        <v>249961018</v>
      </c>
      <c r="I5" s="14">
        <f t="shared" si="16"/>
        <v>275868000</v>
      </c>
      <c r="J5" s="67">
        <v>525829018</v>
      </c>
      <c r="K5" s="57">
        <v>69920496</v>
      </c>
      <c r="L5" s="14">
        <f t="shared" si="17"/>
        <v>87476000</v>
      </c>
      <c r="M5" s="67">
        <v>157396496</v>
      </c>
      <c r="N5" s="14">
        <f t="shared" si="18"/>
        <v>180040522</v>
      </c>
      <c r="O5" s="14">
        <f t="shared" si="19"/>
        <v>188392000</v>
      </c>
      <c r="P5" s="15">
        <f t="shared" si="20"/>
        <v>368432522</v>
      </c>
      <c r="Q5" s="57">
        <v>217799373</v>
      </c>
      <c r="R5" s="57">
        <v>60820875</v>
      </c>
      <c r="S5" s="15">
        <f t="shared" si="21"/>
        <v>156978498</v>
      </c>
      <c r="T5" s="14">
        <f t="shared" si="22"/>
        <v>32161645</v>
      </c>
      <c r="U5" s="14">
        <f t="shared" si="23"/>
        <v>23062024</v>
      </c>
      <c r="V5" s="14">
        <f t="shared" si="24"/>
        <v>308029645</v>
      </c>
      <c r="W5" s="14">
        <f t="shared" si="25"/>
        <v>211454024</v>
      </c>
      <c r="X5" s="70">
        <v>1</v>
      </c>
      <c r="Y5" s="14">
        <f t="shared" si="26"/>
        <v>23062024</v>
      </c>
      <c r="Z5" s="15">
        <f t="shared" si="27"/>
        <v>211454024</v>
      </c>
      <c r="AA5" s="57">
        <v>0</v>
      </c>
      <c r="AB5" s="57">
        <v>0</v>
      </c>
      <c r="AC5" s="15">
        <f t="shared" si="1"/>
        <v>0</v>
      </c>
      <c r="AD5" s="14">
        <f t="shared" si="28"/>
        <v>525829018</v>
      </c>
      <c r="AE5" s="15">
        <f t="shared" si="29"/>
        <v>525829018</v>
      </c>
      <c r="AF5" s="70">
        <v>1.22</v>
      </c>
      <c r="AG5" s="70">
        <v>0</v>
      </c>
      <c r="AH5" s="14">
        <f t="shared" si="2"/>
        <v>641511401.96000004</v>
      </c>
      <c r="AI5" s="15">
        <f t="shared" si="3"/>
        <v>641511401.96000004</v>
      </c>
      <c r="AJ5" s="16">
        <f t="shared" si="30"/>
        <v>6</v>
      </c>
      <c r="AK5" s="71">
        <v>9</v>
      </c>
      <c r="AL5" s="72">
        <v>5.2555040428474031E-2</v>
      </c>
      <c r="AM5" s="18">
        <f t="shared" si="4"/>
        <v>0.97471487166057658</v>
      </c>
      <c r="AN5" s="14">
        <f t="shared" si="31"/>
        <v>206107381.86527249</v>
      </c>
      <c r="AO5" s="15">
        <f t="shared" si="32"/>
        <v>206107381.86527249</v>
      </c>
      <c r="AP5" s="16">
        <f t="shared" si="33"/>
        <v>6</v>
      </c>
      <c r="AQ5" s="19">
        <f t="shared" si="34"/>
        <v>9</v>
      </c>
      <c r="AR5" s="17">
        <f t="shared" si="35"/>
        <v>5.2555040428474031E-2</v>
      </c>
      <c r="AS5" s="18">
        <f t="shared" si="5"/>
        <v>0.97471487166057658</v>
      </c>
      <c r="AT5" s="73">
        <v>0.88450765268544418</v>
      </c>
      <c r="AU5" s="14">
        <f t="shared" si="6"/>
        <v>553074412.69091308</v>
      </c>
      <c r="AV5" s="15">
        <f t="shared" ref="AV5:AV68" si="40">IF($D5="","",$AI5*$AS5*$AT5)</f>
        <v>553074412.69091308</v>
      </c>
      <c r="AW5" s="74">
        <v>7.2144853467420111E-2</v>
      </c>
      <c r="AX5" s="14">
        <f t="shared" si="8"/>
        <v>46281746.092083447</v>
      </c>
      <c r="AY5" s="15">
        <f t="shared" si="9"/>
        <v>39901472.460165359</v>
      </c>
      <c r="AZ5" s="75">
        <v>2.3E-3</v>
      </c>
      <c r="BA5" s="20">
        <f t="shared" si="10"/>
        <v>1209406.7413999999</v>
      </c>
      <c r="BB5" s="20">
        <f t="shared" si="11"/>
        <v>1178826.7367291371</v>
      </c>
      <c r="BC5" s="20">
        <f t="shared" si="12"/>
        <v>1209406.7413999999</v>
      </c>
      <c r="BD5" s="21">
        <f t="shared" si="13"/>
        <v>1178826.7367291371</v>
      </c>
      <c r="BE5" s="20">
        <f t="shared" si="36"/>
        <v>477548530.7934835</v>
      </c>
      <c r="BF5" s="20">
        <f t="shared" ref="BF5:BF68" si="41">IF($D5="","",$AV5+$AY5+$BD5-$AO5)</f>
        <v>388047330.02253509</v>
      </c>
      <c r="BG5" s="22">
        <f t="shared" si="37"/>
        <v>156978498</v>
      </c>
      <c r="BH5" s="22">
        <f t="shared" si="15"/>
        <v>-231068832.02253509</v>
      </c>
      <c r="BI5" s="53">
        <v>1</v>
      </c>
      <c r="BJ5" s="22">
        <f t="shared" si="38"/>
        <v>320570032.7934835</v>
      </c>
      <c r="BK5" s="22">
        <f t="shared" si="39"/>
        <v>231068832.02253509</v>
      </c>
      <c r="BL5" s="23">
        <f t="shared" ref="BL5:BL68" si="42">IF($D5="","",IF($BI5=1,$BG5+$BK5,$BG5))</f>
        <v>388047330.02253509</v>
      </c>
    </row>
    <row r="6" spans="1:64" hidden="1" x14ac:dyDescent="0.25">
      <c r="A6" s="53">
        <v>4</v>
      </c>
      <c r="B6" s="53" t="s">
        <v>63</v>
      </c>
      <c r="C6" s="54" t="s">
        <v>64</v>
      </c>
      <c r="D6" s="54">
        <v>44926</v>
      </c>
      <c r="E6" s="55" t="s">
        <v>67</v>
      </c>
      <c r="F6" s="55" t="s">
        <v>66</v>
      </c>
      <c r="G6" s="56">
        <v>2021</v>
      </c>
      <c r="H6" s="57">
        <v>201570063</v>
      </c>
      <c r="I6" s="14">
        <f t="shared" si="16"/>
        <v>0</v>
      </c>
      <c r="J6" s="67">
        <v>201570063</v>
      </c>
      <c r="K6" s="57">
        <v>61176410</v>
      </c>
      <c r="L6" s="14">
        <f t="shared" si="17"/>
        <v>0</v>
      </c>
      <c r="M6" s="67">
        <v>61176410</v>
      </c>
      <c r="N6" s="14">
        <f t="shared" si="18"/>
        <v>140393653</v>
      </c>
      <c r="O6" s="14">
        <f t="shared" si="19"/>
        <v>0</v>
      </c>
      <c r="P6" s="15">
        <f t="shared" si="20"/>
        <v>140393653</v>
      </c>
      <c r="Q6" s="57">
        <v>201570063</v>
      </c>
      <c r="R6" s="57">
        <v>61176410</v>
      </c>
      <c r="S6" s="15">
        <f t="shared" si="21"/>
        <v>140393653</v>
      </c>
      <c r="T6" s="14">
        <f t="shared" si="22"/>
        <v>0</v>
      </c>
      <c r="U6" s="14">
        <f t="shared" si="23"/>
        <v>0</v>
      </c>
      <c r="V6" s="14">
        <f t="shared" si="24"/>
        <v>0</v>
      </c>
      <c r="W6" s="14">
        <f t="shared" si="25"/>
        <v>0</v>
      </c>
      <c r="X6" s="70">
        <v>1</v>
      </c>
      <c r="Y6" s="14">
        <f t="shared" si="26"/>
        <v>0</v>
      </c>
      <c r="Z6" s="15">
        <f t="shared" si="27"/>
        <v>0</v>
      </c>
      <c r="AA6" s="57">
        <v>201570063</v>
      </c>
      <c r="AB6" s="57">
        <v>61176410</v>
      </c>
      <c r="AC6" s="15">
        <f t="shared" si="1"/>
        <v>140393653</v>
      </c>
      <c r="AD6" s="14">
        <f t="shared" si="28"/>
        <v>0</v>
      </c>
      <c r="AE6" s="15">
        <f t="shared" si="29"/>
        <v>0</v>
      </c>
      <c r="AF6" s="70">
        <v>0.64900000000000002</v>
      </c>
      <c r="AG6" s="70">
        <v>0</v>
      </c>
      <c r="AH6" s="14">
        <f t="shared" si="2"/>
        <v>0</v>
      </c>
      <c r="AI6" s="15">
        <f t="shared" si="3"/>
        <v>0</v>
      </c>
      <c r="AJ6" s="16">
        <f t="shared" si="30"/>
        <v>0</v>
      </c>
      <c r="AK6" s="71">
        <v>0</v>
      </c>
      <c r="AL6" s="72">
        <v>0</v>
      </c>
      <c r="AM6" s="18">
        <f t="shared" si="4"/>
        <v>1</v>
      </c>
      <c r="AN6" s="14">
        <f t="shared" si="31"/>
        <v>0</v>
      </c>
      <c r="AO6" s="15">
        <f t="shared" si="32"/>
        <v>0</v>
      </c>
      <c r="AP6" s="16">
        <f t="shared" si="33"/>
        <v>0</v>
      </c>
      <c r="AQ6" s="19">
        <f t="shared" si="34"/>
        <v>0</v>
      </c>
      <c r="AR6" s="17">
        <f t="shared" si="35"/>
        <v>0</v>
      </c>
      <c r="AS6" s="18">
        <f t="shared" si="5"/>
        <v>1</v>
      </c>
      <c r="AT6" s="73">
        <v>0.86443752692586795</v>
      </c>
      <c r="AU6" s="14">
        <f t="shared" si="6"/>
        <v>0</v>
      </c>
      <c r="AV6" s="15">
        <f t="shared" si="40"/>
        <v>0</v>
      </c>
      <c r="AW6" s="74">
        <v>9.7948479432115043E-2</v>
      </c>
      <c r="AX6" s="14">
        <f t="shared" si="8"/>
        <v>0</v>
      </c>
      <c r="AY6" s="15">
        <f t="shared" si="9"/>
        <v>0</v>
      </c>
      <c r="AZ6" s="75">
        <v>3.2000000000000002E-3</v>
      </c>
      <c r="BA6" s="20">
        <f t="shared" si="10"/>
        <v>0</v>
      </c>
      <c r="BB6" s="20">
        <f t="shared" si="11"/>
        <v>0</v>
      </c>
      <c r="BC6" s="20">
        <f t="shared" si="12"/>
        <v>0</v>
      </c>
      <c r="BD6" s="21">
        <f t="shared" si="13"/>
        <v>0</v>
      </c>
      <c r="BE6" s="20">
        <f t="shared" si="36"/>
        <v>0</v>
      </c>
      <c r="BF6" s="20">
        <f t="shared" si="41"/>
        <v>0</v>
      </c>
      <c r="BG6" s="22">
        <f t="shared" si="37"/>
        <v>0</v>
      </c>
      <c r="BH6" s="22">
        <f t="shared" si="15"/>
        <v>0</v>
      </c>
      <c r="BI6" s="53">
        <v>1</v>
      </c>
      <c r="BJ6" s="22">
        <f t="shared" si="38"/>
        <v>0</v>
      </c>
      <c r="BK6" s="22">
        <f t="shared" si="39"/>
        <v>0</v>
      </c>
      <c r="BL6" s="23">
        <f t="shared" si="42"/>
        <v>0</v>
      </c>
    </row>
    <row r="7" spans="1:64" hidden="1" x14ac:dyDescent="0.25">
      <c r="A7" s="53">
        <v>4</v>
      </c>
      <c r="B7" s="53" t="s">
        <v>63</v>
      </c>
      <c r="C7" s="54" t="s">
        <v>64</v>
      </c>
      <c r="D7" s="54">
        <v>44926</v>
      </c>
      <c r="E7" s="55" t="s">
        <v>67</v>
      </c>
      <c r="F7" s="55" t="s">
        <v>66</v>
      </c>
      <c r="G7" s="56">
        <v>2022</v>
      </c>
      <c r="H7" s="57">
        <v>283142262</v>
      </c>
      <c r="I7" s="14">
        <f t="shared" si="16"/>
        <v>0</v>
      </c>
      <c r="J7" s="67">
        <v>283142262</v>
      </c>
      <c r="K7" s="57">
        <v>84979839</v>
      </c>
      <c r="L7" s="14">
        <f t="shared" si="17"/>
        <v>0</v>
      </c>
      <c r="M7" s="67">
        <v>84979839</v>
      </c>
      <c r="N7" s="14">
        <f t="shared" si="18"/>
        <v>198162423</v>
      </c>
      <c r="O7" s="14">
        <f t="shared" si="19"/>
        <v>0</v>
      </c>
      <c r="P7" s="15">
        <f t="shared" si="20"/>
        <v>198162423</v>
      </c>
      <c r="Q7" s="57">
        <v>282143420</v>
      </c>
      <c r="R7" s="57">
        <v>84682253</v>
      </c>
      <c r="S7" s="15">
        <f>IF($D7="","",$Q7-$R7)</f>
        <v>197461167</v>
      </c>
      <c r="T7" s="14">
        <f t="shared" si="22"/>
        <v>998842</v>
      </c>
      <c r="U7" s="14">
        <f t="shared" si="23"/>
        <v>701256</v>
      </c>
      <c r="V7" s="14">
        <f t="shared" si="24"/>
        <v>998842</v>
      </c>
      <c r="W7" s="14">
        <f t="shared" si="25"/>
        <v>701256</v>
      </c>
      <c r="X7" s="70">
        <v>1</v>
      </c>
      <c r="Y7" s="14">
        <f t="shared" si="26"/>
        <v>701256</v>
      </c>
      <c r="Z7" s="15">
        <f t="shared" si="27"/>
        <v>701256</v>
      </c>
      <c r="AA7" s="57">
        <v>283142262</v>
      </c>
      <c r="AB7" s="57">
        <v>84979839</v>
      </c>
      <c r="AC7" s="15">
        <f t="shared" si="1"/>
        <v>198162423</v>
      </c>
      <c r="AD7" s="14">
        <f t="shared" si="28"/>
        <v>0</v>
      </c>
      <c r="AE7" s="15">
        <f t="shared" si="29"/>
        <v>0</v>
      </c>
      <c r="AF7" s="70">
        <v>0.75</v>
      </c>
      <c r="AG7" s="70">
        <v>0</v>
      </c>
      <c r="AH7" s="14">
        <f t="shared" si="2"/>
        <v>0</v>
      </c>
      <c r="AI7" s="15">
        <f t="shared" si="3"/>
        <v>0</v>
      </c>
      <c r="AJ7" s="16">
        <f t="shared" si="30"/>
        <v>0</v>
      </c>
      <c r="AK7" s="71">
        <v>0</v>
      </c>
      <c r="AL7" s="72">
        <v>0</v>
      </c>
      <c r="AM7" s="18">
        <f t="shared" si="4"/>
        <v>1</v>
      </c>
      <c r="AN7" s="14">
        <f t="shared" si="31"/>
        <v>701256</v>
      </c>
      <c r="AO7" s="15">
        <f t="shared" si="32"/>
        <v>701256</v>
      </c>
      <c r="AP7" s="16">
        <f t="shared" si="33"/>
        <v>0</v>
      </c>
      <c r="AQ7" s="19">
        <f t="shared" si="34"/>
        <v>0</v>
      </c>
      <c r="AR7" s="17">
        <f t="shared" si="35"/>
        <v>0</v>
      </c>
      <c r="AS7" s="18">
        <f t="shared" si="5"/>
        <v>1</v>
      </c>
      <c r="AT7" s="73">
        <v>0.86443752692586795</v>
      </c>
      <c r="AU7" s="14">
        <f t="shared" si="6"/>
        <v>0</v>
      </c>
      <c r="AV7" s="15">
        <f t="shared" si="40"/>
        <v>0</v>
      </c>
      <c r="AW7" s="74">
        <v>9.7948479432115043E-2</v>
      </c>
      <c r="AX7" s="14">
        <f t="shared" si="8"/>
        <v>0</v>
      </c>
      <c r="AY7" s="15">
        <f t="shared" si="9"/>
        <v>0</v>
      </c>
      <c r="AZ7" s="75">
        <v>3.2000000000000002E-3</v>
      </c>
      <c r="BA7" s="20">
        <f t="shared" si="10"/>
        <v>0</v>
      </c>
      <c r="BB7" s="20">
        <f t="shared" si="11"/>
        <v>0</v>
      </c>
      <c r="BC7" s="20">
        <f t="shared" si="12"/>
        <v>0</v>
      </c>
      <c r="BD7" s="21">
        <f t="shared" si="13"/>
        <v>0</v>
      </c>
      <c r="BE7" s="20">
        <f t="shared" si="36"/>
        <v>-701256</v>
      </c>
      <c r="BF7" s="20">
        <f t="shared" si="41"/>
        <v>-701256</v>
      </c>
      <c r="BG7" s="22">
        <f>IF($D7="","",$S7-$AC7)</f>
        <v>-701256</v>
      </c>
      <c r="BH7" s="22">
        <f t="shared" si="15"/>
        <v>0</v>
      </c>
      <c r="BI7" s="53">
        <v>1</v>
      </c>
      <c r="BJ7" s="22">
        <f t="shared" si="38"/>
        <v>0</v>
      </c>
      <c r="BK7" s="22">
        <f t="shared" si="39"/>
        <v>0</v>
      </c>
      <c r="BL7" s="23">
        <f t="shared" si="42"/>
        <v>-701256</v>
      </c>
    </row>
    <row r="8" spans="1:64" hidden="1" x14ac:dyDescent="0.25">
      <c r="A8" s="53">
        <v>4</v>
      </c>
      <c r="B8" s="53" t="s">
        <v>63</v>
      </c>
      <c r="C8" s="54" t="s">
        <v>64</v>
      </c>
      <c r="D8" s="54">
        <v>44926</v>
      </c>
      <c r="E8" s="55" t="s">
        <v>67</v>
      </c>
      <c r="F8" s="55" t="s">
        <v>66</v>
      </c>
      <c r="G8" s="56">
        <v>2023</v>
      </c>
      <c r="H8" s="57">
        <v>175432348</v>
      </c>
      <c r="I8" s="14">
        <f t="shared" si="16"/>
        <v>142986000</v>
      </c>
      <c r="J8" s="67">
        <v>318418348</v>
      </c>
      <c r="K8" s="57">
        <v>52278846</v>
      </c>
      <c r="L8" s="14">
        <f t="shared" si="17"/>
        <v>50759000</v>
      </c>
      <c r="M8" s="67">
        <v>103037846</v>
      </c>
      <c r="N8" s="14">
        <f t="shared" si="18"/>
        <v>123153502</v>
      </c>
      <c r="O8" s="14">
        <f t="shared" si="19"/>
        <v>92227000</v>
      </c>
      <c r="P8" s="15">
        <f t="shared" si="20"/>
        <v>215380502</v>
      </c>
      <c r="Q8" s="57">
        <v>153789661</v>
      </c>
      <c r="R8" s="57">
        <v>45829320</v>
      </c>
      <c r="S8" s="15">
        <f t="shared" ref="S8:S71" si="43">IF($D8="","",$Q8-$R8)</f>
        <v>107960341</v>
      </c>
      <c r="T8" s="14">
        <f t="shared" si="22"/>
        <v>21642687</v>
      </c>
      <c r="U8" s="14">
        <f t="shared" si="23"/>
        <v>15193161</v>
      </c>
      <c r="V8" s="14">
        <f t="shared" si="24"/>
        <v>164628687</v>
      </c>
      <c r="W8" s="14">
        <f t="shared" si="25"/>
        <v>107420161</v>
      </c>
      <c r="X8" s="70">
        <v>1</v>
      </c>
      <c r="Y8" s="14">
        <f t="shared" si="26"/>
        <v>15193161</v>
      </c>
      <c r="Z8" s="15">
        <f t="shared" si="27"/>
        <v>107420161</v>
      </c>
      <c r="AA8" s="57">
        <v>0</v>
      </c>
      <c r="AB8" s="57">
        <v>0</v>
      </c>
      <c r="AC8" s="15">
        <f t="shared" si="1"/>
        <v>0</v>
      </c>
      <c r="AD8" s="14">
        <f t="shared" si="28"/>
        <v>318418348</v>
      </c>
      <c r="AE8" s="15">
        <f t="shared" si="29"/>
        <v>318418348</v>
      </c>
      <c r="AF8" s="70">
        <v>0.78900000000000003</v>
      </c>
      <c r="AG8" s="70">
        <v>0</v>
      </c>
      <c r="AH8" s="14">
        <f t="shared" si="2"/>
        <v>251232076.572</v>
      </c>
      <c r="AI8" s="15">
        <f t="shared" si="3"/>
        <v>251232076.572</v>
      </c>
      <c r="AJ8" s="16">
        <f t="shared" si="30"/>
        <v>6</v>
      </c>
      <c r="AK8" s="71">
        <v>9</v>
      </c>
      <c r="AL8" s="72">
        <v>5.2555040428474031E-2</v>
      </c>
      <c r="AM8" s="18">
        <f t="shared" si="4"/>
        <v>0.97471487166057658</v>
      </c>
      <c r="AN8" s="14">
        <f t="shared" si="31"/>
        <v>104704028.44287348</v>
      </c>
      <c r="AO8" s="15">
        <f t="shared" si="32"/>
        <v>104704028.44287348</v>
      </c>
      <c r="AP8" s="16">
        <f t="shared" si="33"/>
        <v>6</v>
      </c>
      <c r="AQ8" s="19">
        <f t="shared" si="34"/>
        <v>9</v>
      </c>
      <c r="AR8" s="17">
        <f t="shared" si="35"/>
        <v>5.2555040428474031E-2</v>
      </c>
      <c r="AS8" s="18">
        <f t="shared" si="5"/>
        <v>0.97471487166057658</v>
      </c>
      <c r="AT8" s="73">
        <v>0.86443752692586795</v>
      </c>
      <c r="AU8" s="14">
        <f t="shared" si="6"/>
        <v>211683151.49643689</v>
      </c>
      <c r="AV8" s="15">
        <f t="shared" si="40"/>
        <v>211683151.49643689</v>
      </c>
      <c r="AW8" s="74">
        <v>9.7948479432115043E-2</v>
      </c>
      <c r="AX8" s="14">
        <f t="shared" si="8"/>
        <v>24607799.884800095</v>
      </c>
      <c r="AY8" s="15">
        <f t="shared" si="9"/>
        <v>20734042.810474042</v>
      </c>
      <c r="AZ8" s="75">
        <v>3.2000000000000002E-3</v>
      </c>
      <c r="BA8" s="20">
        <f t="shared" si="10"/>
        <v>1018938.7136</v>
      </c>
      <c r="BB8" s="20">
        <f t="shared" si="11"/>
        <v>993174.71745661704</v>
      </c>
      <c r="BC8" s="20">
        <f t="shared" si="12"/>
        <v>1018938.7136</v>
      </c>
      <c r="BD8" s="21">
        <f t="shared" si="13"/>
        <v>993174.71745661704</v>
      </c>
      <c r="BE8" s="20">
        <f t="shared" si="36"/>
        <v>169438654.17040008</v>
      </c>
      <c r="BF8" s="20">
        <f t="shared" si="41"/>
        <v>128706340.58149406</v>
      </c>
      <c r="BG8" s="22">
        <f t="shared" ref="BG8:BG71" si="44">IF($D8="","",$S8-$AC8)</f>
        <v>107960341</v>
      </c>
      <c r="BH8" s="22">
        <f t="shared" si="15"/>
        <v>-20745999.581494063</v>
      </c>
      <c r="BI8" s="53">
        <v>1</v>
      </c>
      <c r="BJ8" s="22">
        <f t="shared" si="38"/>
        <v>61478313.170400083</v>
      </c>
      <c r="BK8" s="22">
        <f t="shared" si="39"/>
        <v>20745999.581494063</v>
      </c>
      <c r="BL8" s="23">
        <f t="shared" si="42"/>
        <v>128706340.58149406</v>
      </c>
    </row>
    <row r="9" spans="1:64" hidden="1" x14ac:dyDescent="0.25">
      <c r="A9" s="53">
        <v>4</v>
      </c>
      <c r="B9" s="53" t="s">
        <v>63</v>
      </c>
      <c r="C9" s="54" t="s">
        <v>64</v>
      </c>
      <c r="D9" s="54">
        <v>44926</v>
      </c>
      <c r="E9" s="55" t="s">
        <v>68</v>
      </c>
      <c r="F9" s="55" t="s">
        <v>66</v>
      </c>
      <c r="G9" s="56">
        <v>2021</v>
      </c>
      <c r="H9" s="57">
        <v>140107680</v>
      </c>
      <c r="I9" s="14">
        <f t="shared" si="16"/>
        <v>0</v>
      </c>
      <c r="J9" s="67">
        <v>140107680</v>
      </c>
      <c r="K9" s="57">
        <v>42513764</v>
      </c>
      <c r="L9" s="14">
        <f t="shared" si="17"/>
        <v>0</v>
      </c>
      <c r="M9" s="67">
        <v>42513764</v>
      </c>
      <c r="N9" s="14">
        <f t="shared" si="18"/>
        <v>97593916</v>
      </c>
      <c r="O9" s="14">
        <f t="shared" si="19"/>
        <v>0</v>
      </c>
      <c r="P9" s="15">
        <f t="shared" si="20"/>
        <v>97593916</v>
      </c>
      <c r="Q9" s="57">
        <v>140107680</v>
      </c>
      <c r="R9" s="57">
        <v>42513764</v>
      </c>
      <c r="S9" s="15">
        <f t="shared" si="43"/>
        <v>97593916</v>
      </c>
      <c r="T9" s="14">
        <f t="shared" si="22"/>
        <v>0</v>
      </c>
      <c r="U9" s="14">
        <f t="shared" si="23"/>
        <v>0</v>
      </c>
      <c r="V9" s="14">
        <f t="shared" si="24"/>
        <v>0</v>
      </c>
      <c r="W9" s="14">
        <f t="shared" si="25"/>
        <v>0</v>
      </c>
      <c r="X9" s="70">
        <v>1</v>
      </c>
      <c r="Y9" s="14">
        <f t="shared" si="26"/>
        <v>0</v>
      </c>
      <c r="Z9" s="15">
        <f t="shared" si="27"/>
        <v>0</v>
      </c>
      <c r="AA9" s="57">
        <v>140107680</v>
      </c>
      <c r="AB9" s="57">
        <v>42513764</v>
      </c>
      <c r="AC9" s="15">
        <f t="shared" si="1"/>
        <v>97593916</v>
      </c>
      <c r="AD9" s="14">
        <f t="shared" si="28"/>
        <v>0</v>
      </c>
      <c r="AE9" s="15">
        <f t="shared" si="29"/>
        <v>0</v>
      </c>
      <c r="AF9" s="70">
        <v>0.80100000000000005</v>
      </c>
      <c r="AG9" s="70">
        <v>0</v>
      </c>
      <c r="AH9" s="14">
        <f t="shared" si="2"/>
        <v>0</v>
      </c>
      <c r="AI9" s="15">
        <f t="shared" si="3"/>
        <v>0</v>
      </c>
      <c r="AJ9" s="16">
        <f t="shared" si="30"/>
        <v>0</v>
      </c>
      <c r="AK9" s="71">
        <v>0</v>
      </c>
      <c r="AL9" s="72">
        <v>0</v>
      </c>
      <c r="AM9" s="18">
        <f t="shared" si="4"/>
        <v>1</v>
      </c>
      <c r="AN9" s="14">
        <f t="shared" si="31"/>
        <v>0</v>
      </c>
      <c r="AO9" s="15">
        <f t="shared" si="32"/>
        <v>0</v>
      </c>
      <c r="AP9" s="16">
        <f t="shared" si="33"/>
        <v>0</v>
      </c>
      <c r="AQ9" s="19">
        <f t="shared" si="34"/>
        <v>0</v>
      </c>
      <c r="AR9" s="17">
        <f t="shared" si="35"/>
        <v>0</v>
      </c>
      <c r="AS9" s="18">
        <f t="shared" si="5"/>
        <v>1</v>
      </c>
      <c r="AT9" s="73">
        <v>0.88711254583132626</v>
      </c>
      <c r="AU9" s="14">
        <f t="shared" si="6"/>
        <v>0</v>
      </c>
      <c r="AV9" s="15">
        <f t="shared" si="40"/>
        <v>0</v>
      </c>
      <c r="AW9" s="74">
        <v>9.5000737699733079E-2</v>
      </c>
      <c r="AX9" s="14">
        <f t="shared" si="8"/>
        <v>0</v>
      </c>
      <c r="AY9" s="15">
        <f t="shared" si="9"/>
        <v>0</v>
      </c>
      <c r="AZ9" s="75">
        <v>4.8999999999999998E-3</v>
      </c>
      <c r="BA9" s="20">
        <f t="shared" si="10"/>
        <v>0</v>
      </c>
      <c r="BB9" s="20">
        <f t="shared" si="11"/>
        <v>0</v>
      </c>
      <c r="BC9" s="20">
        <f t="shared" si="12"/>
        <v>0</v>
      </c>
      <c r="BD9" s="21">
        <f t="shared" si="13"/>
        <v>0</v>
      </c>
      <c r="BE9" s="20">
        <f t="shared" si="36"/>
        <v>0</v>
      </c>
      <c r="BF9" s="20">
        <f t="shared" si="41"/>
        <v>0</v>
      </c>
      <c r="BG9" s="22">
        <f t="shared" si="44"/>
        <v>0</v>
      </c>
      <c r="BH9" s="22">
        <f t="shared" si="15"/>
        <v>0</v>
      </c>
      <c r="BI9" s="53">
        <v>1</v>
      </c>
      <c r="BJ9" s="22">
        <f t="shared" si="38"/>
        <v>0</v>
      </c>
      <c r="BK9" s="22">
        <f t="shared" si="39"/>
        <v>0</v>
      </c>
      <c r="BL9" s="23">
        <f t="shared" si="42"/>
        <v>0</v>
      </c>
    </row>
    <row r="10" spans="1:64" hidden="1" x14ac:dyDescent="0.25">
      <c r="A10" s="53">
        <v>4</v>
      </c>
      <c r="B10" s="53" t="s">
        <v>63</v>
      </c>
      <c r="C10" s="54" t="s">
        <v>64</v>
      </c>
      <c r="D10" s="54">
        <v>44926</v>
      </c>
      <c r="E10" s="55" t="s">
        <v>68</v>
      </c>
      <c r="F10" s="55" t="s">
        <v>66</v>
      </c>
      <c r="G10" s="56">
        <v>2022</v>
      </c>
      <c r="H10" s="57">
        <v>162650155</v>
      </c>
      <c r="I10" s="14">
        <f t="shared" si="16"/>
        <v>0</v>
      </c>
      <c r="J10" s="67">
        <v>162650155</v>
      </c>
      <c r="K10" s="57">
        <v>48898538</v>
      </c>
      <c r="L10" s="14">
        <f t="shared" si="17"/>
        <v>0</v>
      </c>
      <c r="M10" s="67">
        <v>48898538</v>
      </c>
      <c r="N10" s="14">
        <f t="shared" si="18"/>
        <v>113751617</v>
      </c>
      <c r="O10" s="14">
        <f t="shared" si="19"/>
        <v>0</v>
      </c>
      <c r="P10" s="15">
        <f t="shared" si="20"/>
        <v>113751617</v>
      </c>
      <c r="Q10" s="57">
        <v>161932178</v>
      </c>
      <c r="R10" s="57">
        <v>48684673</v>
      </c>
      <c r="S10" s="15">
        <f t="shared" si="43"/>
        <v>113247505</v>
      </c>
      <c r="T10" s="14">
        <f t="shared" si="22"/>
        <v>717977</v>
      </c>
      <c r="U10" s="14">
        <f t="shared" si="23"/>
        <v>504112</v>
      </c>
      <c r="V10" s="14">
        <f t="shared" si="24"/>
        <v>717977</v>
      </c>
      <c r="W10" s="14">
        <f t="shared" si="25"/>
        <v>504112</v>
      </c>
      <c r="X10" s="70">
        <v>1</v>
      </c>
      <c r="Y10" s="14">
        <f t="shared" si="26"/>
        <v>504112</v>
      </c>
      <c r="Z10" s="15">
        <f t="shared" si="27"/>
        <v>504112</v>
      </c>
      <c r="AA10" s="57">
        <v>162650155</v>
      </c>
      <c r="AB10" s="57">
        <v>48898538</v>
      </c>
      <c r="AC10" s="15">
        <f t="shared" si="1"/>
        <v>113751617</v>
      </c>
      <c r="AD10" s="14">
        <f t="shared" si="28"/>
        <v>0</v>
      </c>
      <c r="AE10" s="15">
        <f t="shared" si="29"/>
        <v>0</v>
      </c>
      <c r="AF10" s="70">
        <v>0.94099999999999995</v>
      </c>
      <c r="AG10" s="70">
        <v>0</v>
      </c>
      <c r="AH10" s="14">
        <f t="shared" si="2"/>
        <v>0</v>
      </c>
      <c r="AI10" s="15">
        <f t="shared" si="3"/>
        <v>0</v>
      </c>
      <c r="AJ10" s="16">
        <f t="shared" si="30"/>
        <v>0</v>
      </c>
      <c r="AK10" s="71">
        <v>0</v>
      </c>
      <c r="AL10" s="72">
        <v>0</v>
      </c>
      <c r="AM10" s="18">
        <f t="shared" si="4"/>
        <v>1</v>
      </c>
      <c r="AN10" s="14">
        <f t="shared" si="31"/>
        <v>504112</v>
      </c>
      <c r="AO10" s="15">
        <f t="shared" si="32"/>
        <v>504112</v>
      </c>
      <c r="AP10" s="16">
        <f t="shared" si="33"/>
        <v>0</v>
      </c>
      <c r="AQ10" s="19">
        <f t="shared" si="34"/>
        <v>0</v>
      </c>
      <c r="AR10" s="17">
        <f t="shared" si="35"/>
        <v>0</v>
      </c>
      <c r="AS10" s="18">
        <f t="shared" si="5"/>
        <v>1</v>
      </c>
      <c r="AT10" s="73">
        <v>0.88711254583132626</v>
      </c>
      <c r="AU10" s="14">
        <f t="shared" si="6"/>
        <v>0</v>
      </c>
      <c r="AV10" s="15">
        <f t="shared" si="40"/>
        <v>0</v>
      </c>
      <c r="AW10" s="74">
        <v>9.5000737699733079E-2</v>
      </c>
      <c r="AX10" s="14">
        <f t="shared" si="8"/>
        <v>0</v>
      </c>
      <c r="AY10" s="15">
        <f t="shared" si="9"/>
        <v>0</v>
      </c>
      <c r="AZ10" s="75">
        <v>4.8999999999999998E-3</v>
      </c>
      <c r="BA10" s="20">
        <f t="shared" si="10"/>
        <v>0</v>
      </c>
      <c r="BB10" s="20">
        <f t="shared" si="11"/>
        <v>0</v>
      </c>
      <c r="BC10" s="20">
        <f t="shared" si="12"/>
        <v>0</v>
      </c>
      <c r="BD10" s="21">
        <f t="shared" si="13"/>
        <v>0</v>
      </c>
      <c r="BE10" s="20">
        <f t="shared" si="36"/>
        <v>-504112</v>
      </c>
      <c r="BF10" s="20">
        <f t="shared" si="41"/>
        <v>-504112</v>
      </c>
      <c r="BG10" s="22">
        <f t="shared" si="44"/>
        <v>-504112</v>
      </c>
      <c r="BH10" s="22">
        <f t="shared" si="15"/>
        <v>0</v>
      </c>
      <c r="BI10" s="53">
        <v>1</v>
      </c>
      <c r="BJ10" s="22">
        <f t="shared" si="38"/>
        <v>0</v>
      </c>
      <c r="BK10" s="22">
        <f t="shared" si="39"/>
        <v>0</v>
      </c>
      <c r="BL10" s="23">
        <f t="shared" si="42"/>
        <v>-504112</v>
      </c>
    </row>
    <row r="11" spans="1:64" hidden="1" x14ac:dyDescent="0.25">
      <c r="A11" s="53">
        <v>4</v>
      </c>
      <c r="B11" s="53" t="s">
        <v>63</v>
      </c>
      <c r="C11" s="54" t="s">
        <v>64</v>
      </c>
      <c r="D11" s="54">
        <v>44926</v>
      </c>
      <c r="E11" s="55" t="s">
        <v>68</v>
      </c>
      <c r="F11" s="55" t="s">
        <v>66</v>
      </c>
      <c r="G11" s="56">
        <v>2023</v>
      </c>
      <c r="H11" s="57">
        <v>91001077</v>
      </c>
      <c r="I11" s="14">
        <f t="shared" si="16"/>
        <v>91737000</v>
      </c>
      <c r="J11" s="67">
        <v>182738077</v>
      </c>
      <c r="K11" s="57">
        <v>27118318</v>
      </c>
      <c r="L11" s="14">
        <f t="shared" si="17"/>
        <v>32566000</v>
      </c>
      <c r="M11" s="67">
        <v>59684318</v>
      </c>
      <c r="N11" s="14">
        <f t="shared" si="18"/>
        <v>63882759</v>
      </c>
      <c r="O11" s="14">
        <f t="shared" si="19"/>
        <v>59171000</v>
      </c>
      <c r="P11" s="15">
        <f t="shared" si="20"/>
        <v>123053759</v>
      </c>
      <c r="Q11" s="57">
        <v>78405161</v>
      </c>
      <c r="R11" s="57">
        <v>23364733</v>
      </c>
      <c r="S11" s="15">
        <f t="shared" si="43"/>
        <v>55040428</v>
      </c>
      <c r="T11" s="14">
        <f t="shared" si="22"/>
        <v>12595916</v>
      </c>
      <c r="U11" s="14">
        <f t="shared" si="23"/>
        <v>8842331</v>
      </c>
      <c r="V11" s="14">
        <f t="shared" si="24"/>
        <v>104332916</v>
      </c>
      <c r="W11" s="14">
        <f t="shared" si="25"/>
        <v>68013331</v>
      </c>
      <c r="X11" s="70">
        <v>1</v>
      </c>
      <c r="Y11" s="14">
        <f t="shared" si="26"/>
        <v>8842331</v>
      </c>
      <c r="Z11" s="15">
        <f t="shared" si="27"/>
        <v>68013331</v>
      </c>
      <c r="AA11" s="57">
        <v>0</v>
      </c>
      <c r="AB11" s="57">
        <v>0</v>
      </c>
      <c r="AC11" s="15">
        <f t="shared" si="1"/>
        <v>0</v>
      </c>
      <c r="AD11" s="14">
        <f t="shared" si="28"/>
        <v>182738077</v>
      </c>
      <c r="AE11" s="15">
        <f t="shared" si="29"/>
        <v>182738077</v>
      </c>
      <c r="AF11" s="70">
        <v>0.98199999999999998</v>
      </c>
      <c r="AG11" s="70">
        <v>0</v>
      </c>
      <c r="AH11" s="14">
        <f t="shared" si="2"/>
        <v>179448791.61399999</v>
      </c>
      <c r="AI11" s="15">
        <f t="shared" si="3"/>
        <v>179448791.61399999</v>
      </c>
      <c r="AJ11" s="16">
        <f t="shared" si="30"/>
        <v>6</v>
      </c>
      <c r="AK11" s="71">
        <v>9</v>
      </c>
      <c r="AL11" s="72">
        <v>5.2555040428474031E-2</v>
      </c>
      <c r="AM11" s="18">
        <f t="shared" si="4"/>
        <v>0.97471487166057658</v>
      </c>
      <c r="AN11" s="14">
        <f t="shared" si="31"/>
        <v>66293605.196873315</v>
      </c>
      <c r="AO11" s="15">
        <f t="shared" si="32"/>
        <v>66293605.196873315</v>
      </c>
      <c r="AP11" s="16">
        <f t="shared" si="33"/>
        <v>6</v>
      </c>
      <c r="AQ11" s="19">
        <f t="shared" si="34"/>
        <v>9</v>
      </c>
      <c r="AR11" s="17">
        <f t="shared" si="35"/>
        <v>5.2555040428474031E-2</v>
      </c>
      <c r="AS11" s="18">
        <f t="shared" si="5"/>
        <v>0.97471487166057658</v>
      </c>
      <c r="AT11" s="73">
        <v>0.88711254583132626</v>
      </c>
      <c r="AU11" s="14">
        <f t="shared" si="6"/>
        <v>155166102.57196116</v>
      </c>
      <c r="AV11" s="15">
        <f t="shared" si="40"/>
        <v>155166102.57196116</v>
      </c>
      <c r="AW11" s="74">
        <v>9.5000737699733079E-2</v>
      </c>
      <c r="AX11" s="14">
        <f t="shared" si="8"/>
        <v>17047767.582655676</v>
      </c>
      <c r="AY11" s="15">
        <f t="shared" si="9"/>
        <v>14740894.210328761</v>
      </c>
      <c r="AZ11" s="75">
        <v>4.8999999999999998E-3</v>
      </c>
      <c r="BA11" s="20">
        <f t="shared" si="10"/>
        <v>895416.5773</v>
      </c>
      <c r="BB11" s="20">
        <f t="shared" si="11"/>
        <v>872775.85422572226</v>
      </c>
      <c r="BC11" s="20">
        <f t="shared" si="12"/>
        <v>895416.5773</v>
      </c>
      <c r="BD11" s="21">
        <f t="shared" si="13"/>
        <v>872775.85422572226</v>
      </c>
      <c r="BE11" s="20">
        <f t="shared" si="36"/>
        <v>129378644.77395567</v>
      </c>
      <c r="BF11" s="20">
        <f t="shared" si="41"/>
        <v>104486167.43964234</v>
      </c>
      <c r="BG11" s="22">
        <f t="shared" si="44"/>
        <v>55040428</v>
      </c>
      <c r="BH11" s="22">
        <f t="shared" si="15"/>
        <v>-49445739.43964234</v>
      </c>
      <c r="BI11" s="53">
        <v>1</v>
      </c>
      <c r="BJ11" s="22">
        <f t="shared" si="38"/>
        <v>74338216.773955673</v>
      </c>
      <c r="BK11" s="22">
        <f t="shared" si="39"/>
        <v>49445739.43964234</v>
      </c>
      <c r="BL11" s="23">
        <f t="shared" si="42"/>
        <v>104486167.43964234</v>
      </c>
    </row>
    <row r="12" spans="1:64" hidden="1" x14ac:dyDescent="0.25">
      <c r="A12" s="53">
        <v>4</v>
      </c>
      <c r="B12" s="53" t="s">
        <v>63</v>
      </c>
      <c r="C12" s="54" t="s">
        <v>64</v>
      </c>
      <c r="D12" s="54">
        <v>44926</v>
      </c>
      <c r="E12" s="55" t="s">
        <v>69</v>
      </c>
      <c r="F12" s="55" t="s">
        <v>66</v>
      </c>
      <c r="G12" s="56">
        <v>2021</v>
      </c>
      <c r="H12" s="57">
        <v>20433429</v>
      </c>
      <c r="I12" s="14">
        <f t="shared" si="16"/>
        <v>0</v>
      </c>
      <c r="J12" s="67">
        <v>20433429</v>
      </c>
      <c r="K12" s="57">
        <v>6213712</v>
      </c>
      <c r="L12" s="14">
        <f t="shared" si="17"/>
        <v>0</v>
      </c>
      <c r="M12" s="67">
        <v>6213712</v>
      </c>
      <c r="N12" s="14">
        <f t="shared" si="18"/>
        <v>14219717</v>
      </c>
      <c r="O12" s="14">
        <f t="shared" si="19"/>
        <v>0</v>
      </c>
      <c r="P12" s="15">
        <f t="shared" si="20"/>
        <v>14219717</v>
      </c>
      <c r="Q12" s="57">
        <v>20433429</v>
      </c>
      <c r="R12" s="57">
        <v>6213712</v>
      </c>
      <c r="S12" s="15">
        <f t="shared" si="43"/>
        <v>14219717</v>
      </c>
      <c r="T12" s="14">
        <f t="shared" si="22"/>
        <v>0</v>
      </c>
      <c r="U12" s="14">
        <f t="shared" si="23"/>
        <v>0</v>
      </c>
      <c r="V12" s="14">
        <f t="shared" si="24"/>
        <v>0</v>
      </c>
      <c r="W12" s="14">
        <f t="shared" si="25"/>
        <v>0</v>
      </c>
      <c r="X12" s="70">
        <v>1</v>
      </c>
      <c r="Y12" s="14">
        <f t="shared" si="26"/>
        <v>0</v>
      </c>
      <c r="Z12" s="15">
        <f t="shared" si="27"/>
        <v>0</v>
      </c>
      <c r="AA12" s="57">
        <v>20433429</v>
      </c>
      <c r="AB12" s="57">
        <v>6213712</v>
      </c>
      <c r="AC12" s="15">
        <f t="shared" si="1"/>
        <v>14219717</v>
      </c>
      <c r="AD12" s="14">
        <f t="shared" si="28"/>
        <v>0</v>
      </c>
      <c r="AE12" s="15">
        <f t="shared" si="29"/>
        <v>0</v>
      </c>
      <c r="AF12" s="70">
        <v>0.65700000000000003</v>
      </c>
      <c r="AG12" s="70">
        <v>0</v>
      </c>
      <c r="AH12" s="14">
        <f t="shared" si="2"/>
        <v>0</v>
      </c>
      <c r="AI12" s="15">
        <f t="shared" si="3"/>
        <v>0</v>
      </c>
      <c r="AJ12" s="16">
        <f t="shared" si="30"/>
        <v>0</v>
      </c>
      <c r="AK12" s="71">
        <v>0</v>
      </c>
      <c r="AL12" s="72">
        <v>0</v>
      </c>
      <c r="AM12" s="18">
        <f t="shared" si="4"/>
        <v>1</v>
      </c>
      <c r="AN12" s="14">
        <f t="shared" si="31"/>
        <v>0</v>
      </c>
      <c r="AO12" s="15">
        <f t="shared" si="32"/>
        <v>0</v>
      </c>
      <c r="AP12" s="16">
        <f t="shared" si="33"/>
        <v>0</v>
      </c>
      <c r="AQ12" s="19">
        <f t="shared" si="34"/>
        <v>0</v>
      </c>
      <c r="AR12" s="17">
        <f t="shared" si="35"/>
        <v>0</v>
      </c>
      <c r="AS12" s="18">
        <f t="shared" si="5"/>
        <v>1</v>
      </c>
      <c r="AT12" s="73">
        <v>0.87745652235414018</v>
      </c>
      <c r="AU12" s="14">
        <f t="shared" si="6"/>
        <v>0</v>
      </c>
      <c r="AV12" s="15">
        <f t="shared" si="40"/>
        <v>0</v>
      </c>
      <c r="AW12" s="74">
        <v>0.10999396599513919</v>
      </c>
      <c r="AX12" s="14">
        <f t="shared" si="8"/>
        <v>0</v>
      </c>
      <c r="AY12" s="15">
        <f t="shared" si="9"/>
        <v>0</v>
      </c>
      <c r="AZ12" s="75">
        <v>2.53E-2</v>
      </c>
      <c r="BA12" s="20">
        <f t="shared" si="10"/>
        <v>0</v>
      </c>
      <c r="BB12" s="20">
        <f t="shared" si="11"/>
        <v>0</v>
      </c>
      <c r="BC12" s="20">
        <f t="shared" si="12"/>
        <v>0</v>
      </c>
      <c r="BD12" s="21">
        <f t="shared" si="13"/>
        <v>0</v>
      </c>
      <c r="BE12" s="20">
        <f t="shared" si="36"/>
        <v>0</v>
      </c>
      <c r="BF12" s="20">
        <f t="shared" si="41"/>
        <v>0</v>
      </c>
      <c r="BG12" s="22">
        <f t="shared" si="44"/>
        <v>0</v>
      </c>
      <c r="BH12" s="22">
        <f t="shared" si="15"/>
        <v>0</v>
      </c>
      <c r="BI12" s="53">
        <v>1</v>
      </c>
      <c r="BJ12" s="22">
        <f t="shared" si="38"/>
        <v>0</v>
      </c>
      <c r="BK12" s="22">
        <f t="shared" si="39"/>
        <v>0</v>
      </c>
      <c r="BL12" s="23">
        <f t="shared" si="42"/>
        <v>0</v>
      </c>
    </row>
    <row r="13" spans="1:64" hidden="1" x14ac:dyDescent="0.25">
      <c r="A13" s="53">
        <v>4</v>
      </c>
      <c r="B13" s="53" t="s">
        <v>63</v>
      </c>
      <c r="C13" s="54" t="s">
        <v>64</v>
      </c>
      <c r="D13" s="54">
        <v>44926</v>
      </c>
      <c r="E13" s="55" t="s">
        <v>69</v>
      </c>
      <c r="F13" s="55" t="s">
        <v>66</v>
      </c>
      <c r="G13" s="56">
        <v>2022</v>
      </c>
      <c r="H13" s="57">
        <v>18772106</v>
      </c>
      <c r="I13" s="14">
        <f t="shared" si="16"/>
        <v>0</v>
      </c>
      <c r="J13" s="67">
        <v>18772106</v>
      </c>
      <c r="K13" s="57">
        <v>5620673</v>
      </c>
      <c r="L13" s="14">
        <f t="shared" si="17"/>
        <v>0</v>
      </c>
      <c r="M13" s="67">
        <v>5620673</v>
      </c>
      <c r="N13" s="14">
        <f t="shared" si="18"/>
        <v>13151433</v>
      </c>
      <c r="O13" s="14">
        <f t="shared" si="19"/>
        <v>0</v>
      </c>
      <c r="P13" s="15">
        <f t="shared" si="20"/>
        <v>13151433</v>
      </c>
      <c r="Q13" s="57">
        <v>18730805</v>
      </c>
      <c r="R13" s="57">
        <v>5608666</v>
      </c>
      <c r="S13" s="15">
        <f t="shared" si="43"/>
        <v>13122139</v>
      </c>
      <c r="T13" s="14">
        <f t="shared" si="22"/>
        <v>41301</v>
      </c>
      <c r="U13" s="14">
        <f t="shared" si="23"/>
        <v>29294</v>
      </c>
      <c r="V13" s="14">
        <f t="shared" si="24"/>
        <v>41301</v>
      </c>
      <c r="W13" s="14">
        <f t="shared" si="25"/>
        <v>29294</v>
      </c>
      <c r="X13" s="70">
        <v>1</v>
      </c>
      <c r="Y13" s="14">
        <f t="shared" si="26"/>
        <v>29294</v>
      </c>
      <c r="Z13" s="15">
        <f t="shared" si="27"/>
        <v>29294</v>
      </c>
      <c r="AA13" s="57">
        <v>18772106</v>
      </c>
      <c r="AB13" s="57">
        <v>5620673</v>
      </c>
      <c r="AC13" s="15">
        <f t="shared" si="1"/>
        <v>13151433</v>
      </c>
      <c r="AD13" s="14">
        <f t="shared" si="28"/>
        <v>0</v>
      </c>
      <c r="AE13" s="15">
        <f t="shared" si="29"/>
        <v>0</v>
      </c>
      <c r="AF13" s="70">
        <v>0.77500000000000002</v>
      </c>
      <c r="AG13" s="70">
        <v>0</v>
      </c>
      <c r="AH13" s="14">
        <f t="shared" si="2"/>
        <v>0</v>
      </c>
      <c r="AI13" s="15">
        <f t="shared" si="3"/>
        <v>0</v>
      </c>
      <c r="AJ13" s="16">
        <f t="shared" si="30"/>
        <v>0</v>
      </c>
      <c r="AK13" s="71">
        <v>0</v>
      </c>
      <c r="AL13" s="72">
        <v>0</v>
      </c>
      <c r="AM13" s="18">
        <f t="shared" si="4"/>
        <v>1</v>
      </c>
      <c r="AN13" s="14">
        <f t="shared" si="31"/>
        <v>29294</v>
      </c>
      <c r="AO13" s="15">
        <f t="shared" si="32"/>
        <v>29294</v>
      </c>
      <c r="AP13" s="16">
        <f t="shared" si="33"/>
        <v>0</v>
      </c>
      <c r="AQ13" s="19">
        <f t="shared" si="34"/>
        <v>0</v>
      </c>
      <c r="AR13" s="17">
        <f t="shared" si="35"/>
        <v>0</v>
      </c>
      <c r="AS13" s="18">
        <f t="shared" si="5"/>
        <v>1</v>
      </c>
      <c r="AT13" s="73">
        <v>0.87745652235414018</v>
      </c>
      <c r="AU13" s="14">
        <f t="shared" si="6"/>
        <v>0</v>
      </c>
      <c r="AV13" s="15">
        <f t="shared" si="40"/>
        <v>0</v>
      </c>
      <c r="AW13" s="74">
        <v>0.10999396599513919</v>
      </c>
      <c r="AX13" s="14">
        <f t="shared" si="8"/>
        <v>0</v>
      </c>
      <c r="AY13" s="15">
        <f t="shared" si="9"/>
        <v>0</v>
      </c>
      <c r="AZ13" s="75">
        <v>2.58E-2</v>
      </c>
      <c r="BA13" s="20">
        <f t="shared" si="10"/>
        <v>0</v>
      </c>
      <c r="BB13" s="20">
        <f t="shared" si="11"/>
        <v>0</v>
      </c>
      <c r="BC13" s="20">
        <f t="shared" si="12"/>
        <v>0</v>
      </c>
      <c r="BD13" s="21">
        <f t="shared" si="13"/>
        <v>0</v>
      </c>
      <c r="BE13" s="20">
        <f t="shared" si="36"/>
        <v>-29294</v>
      </c>
      <c r="BF13" s="20">
        <f t="shared" si="41"/>
        <v>-29294</v>
      </c>
      <c r="BG13" s="22">
        <f t="shared" si="44"/>
        <v>-29294</v>
      </c>
      <c r="BH13" s="22">
        <f t="shared" si="15"/>
        <v>0</v>
      </c>
      <c r="BI13" s="53">
        <v>1</v>
      </c>
      <c r="BJ13" s="22">
        <f t="shared" si="38"/>
        <v>0</v>
      </c>
      <c r="BK13" s="22">
        <f t="shared" si="39"/>
        <v>0</v>
      </c>
      <c r="BL13" s="23">
        <f t="shared" si="42"/>
        <v>-29294</v>
      </c>
    </row>
    <row r="14" spans="1:64" hidden="1" x14ac:dyDescent="0.25">
      <c r="A14" s="53">
        <v>4</v>
      </c>
      <c r="B14" s="53" t="s">
        <v>63</v>
      </c>
      <c r="C14" s="54" t="s">
        <v>64</v>
      </c>
      <c r="D14" s="54">
        <v>44926</v>
      </c>
      <c r="E14" s="55" t="s">
        <v>69</v>
      </c>
      <c r="F14" s="55" t="s">
        <v>66</v>
      </c>
      <c r="G14" s="56">
        <v>2023</v>
      </c>
      <c r="H14" s="57">
        <v>6935333</v>
      </c>
      <c r="I14" s="14">
        <f t="shared" si="16"/>
        <v>11235000</v>
      </c>
      <c r="J14" s="67">
        <v>18170333</v>
      </c>
      <c r="K14" s="57">
        <v>2025113</v>
      </c>
      <c r="L14" s="14">
        <f t="shared" si="17"/>
        <v>4663000</v>
      </c>
      <c r="M14" s="67">
        <v>6688113</v>
      </c>
      <c r="N14" s="14">
        <f t="shared" si="18"/>
        <v>4910220</v>
      </c>
      <c r="O14" s="14">
        <f t="shared" si="19"/>
        <v>6572000</v>
      </c>
      <c r="P14" s="15">
        <f t="shared" si="20"/>
        <v>11482220</v>
      </c>
      <c r="Q14" s="57">
        <v>6003703</v>
      </c>
      <c r="R14" s="57">
        <v>1753083</v>
      </c>
      <c r="S14" s="15">
        <f t="shared" si="43"/>
        <v>4250620</v>
      </c>
      <c r="T14" s="14">
        <f t="shared" si="22"/>
        <v>931630</v>
      </c>
      <c r="U14" s="14">
        <f t="shared" si="23"/>
        <v>659600</v>
      </c>
      <c r="V14" s="14">
        <f t="shared" si="24"/>
        <v>12166630</v>
      </c>
      <c r="W14" s="14">
        <f t="shared" si="25"/>
        <v>7231600</v>
      </c>
      <c r="X14" s="70">
        <v>1</v>
      </c>
      <c r="Y14" s="14">
        <f t="shared" si="26"/>
        <v>659600</v>
      </c>
      <c r="Z14" s="15">
        <f t="shared" si="27"/>
        <v>7231600</v>
      </c>
      <c r="AA14" s="57">
        <v>0</v>
      </c>
      <c r="AB14" s="57">
        <v>0</v>
      </c>
      <c r="AC14" s="15">
        <f t="shared" si="1"/>
        <v>0</v>
      </c>
      <c r="AD14" s="14">
        <f t="shared" si="28"/>
        <v>18170333</v>
      </c>
      <c r="AE14" s="15">
        <f t="shared" si="29"/>
        <v>18170333</v>
      </c>
      <c r="AF14" s="70">
        <v>0.95899999999999996</v>
      </c>
      <c r="AG14" s="70">
        <v>0</v>
      </c>
      <c r="AH14" s="14">
        <f t="shared" si="2"/>
        <v>17425349.346999999</v>
      </c>
      <c r="AI14" s="15">
        <f t="shared" si="3"/>
        <v>17425349.346999999</v>
      </c>
      <c r="AJ14" s="16">
        <f t="shared" si="30"/>
        <v>6</v>
      </c>
      <c r="AK14" s="71">
        <v>9</v>
      </c>
      <c r="AL14" s="72">
        <v>5.2555040428474031E-2</v>
      </c>
      <c r="AM14" s="18">
        <f t="shared" si="4"/>
        <v>0.97471487166057658</v>
      </c>
      <c r="AN14" s="14">
        <f t="shared" si="31"/>
        <v>7048748.0659006257</v>
      </c>
      <c r="AO14" s="15">
        <f t="shared" si="32"/>
        <v>7048748.0659006257</v>
      </c>
      <c r="AP14" s="16">
        <f t="shared" si="33"/>
        <v>6</v>
      </c>
      <c r="AQ14" s="19">
        <f t="shared" si="34"/>
        <v>9</v>
      </c>
      <c r="AR14" s="17">
        <f t="shared" si="35"/>
        <v>5.2555040428474031E-2</v>
      </c>
      <c r="AS14" s="18">
        <f t="shared" si="5"/>
        <v>0.97471487166057658</v>
      </c>
      <c r="AT14" s="73">
        <v>0.87745652235414018</v>
      </c>
      <c r="AU14" s="14">
        <f t="shared" si="6"/>
        <v>14903377.169410883</v>
      </c>
      <c r="AV14" s="15">
        <f t="shared" si="40"/>
        <v>14903377.169410883</v>
      </c>
      <c r="AW14" s="74">
        <v>0.10999396599513919</v>
      </c>
      <c r="AX14" s="14">
        <f t="shared" si="8"/>
        <v>1916683.2835273389</v>
      </c>
      <c r="AY14" s="15">
        <f t="shared" si="9"/>
        <v>1639281.5615849143</v>
      </c>
      <c r="AZ14" s="75">
        <v>2.58E-2</v>
      </c>
      <c r="BA14" s="20">
        <f t="shared" si="10"/>
        <v>468794.59139999998</v>
      </c>
      <c r="BB14" s="20">
        <f t="shared" si="11"/>
        <v>456941.05999162339</v>
      </c>
      <c r="BC14" s="20">
        <f t="shared" si="12"/>
        <v>468794.59139999998</v>
      </c>
      <c r="BD14" s="21">
        <f t="shared" si="13"/>
        <v>456941.05999162339</v>
      </c>
      <c r="BE14" s="20">
        <f t="shared" si="36"/>
        <v>12579227.221927341</v>
      </c>
      <c r="BF14" s="20">
        <f t="shared" si="41"/>
        <v>9950851.7250867952</v>
      </c>
      <c r="BG14" s="22">
        <f t="shared" si="44"/>
        <v>4250620</v>
      </c>
      <c r="BH14" s="22">
        <f t="shared" si="15"/>
        <v>-5700231.7250867952</v>
      </c>
      <c r="BI14" s="53">
        <v>1</v>
      </c>
      <c r="BJ14" s="22">
        <f t="shared" si="38"/>
        <v>8328607.2219273411</v>
      </c>
      <c r="BK14" s="22">
        <f t="shared" si="39"/>
        <v>5700231.7250867952</v>
      </c>
      <c r="BL14" s="23">
        <f t="shared" si="42"/>
        <v>9950851.7250867952</v>
      </c>
    </row>
    <row r="15" spans="1:64" hidden="1" x14ac:dyDescent="0.25">
      <c r="A15" s="53">
        <v>4</v>
      </c>
      <c r="B15" s="53" t="s">
        <v>63</v>
      </c>
      <c r="C15" s="54" t="s">
        <v>64</v>
      </c>
      <c r="D15" s="54">
        <v>44926</v>
      </c>
      <c r="E15" s="55" t="s">
        <v>70</v>
      </c>
      <c r="F15" s="55" t="s">
        <v>66</v>
      </c>
      <c r="G15" s="56">
        <v>2021</v>
      </c>
      <c r="H15" s="57">
        <v>41381636</v>
      </c>
      <c r="I15" s="14">
        <f t="shared" si="16"/>
        <v>0</v>
      </c>
      <c r="J15" s="67">
        <v>41381636</v>
      </c>
      <c r="K15" s="57">
        <v>13053002</v>
      </c>
      <c r="L15" s="14">
        <f t="shared" si="17"/>
        <v>0</v>
      </c>
      <c r="M15" s="67">
        <v>13053002</v>
      </c>
      <c r="N15" s="14">
        <f t="shared" si="18"/>
        <v>28328634</v>
      </c>
      <c r="O15" s="14">
        <f t="shared" si="19"/>
        <v>0</v>
      </c>
      <c r="P15" s="15">
        <f t="shared" si="20"/>
        <v>28328634</v>
      </c>
      <c r="Q15" s="57">
        <v>41381636</v>
      </c>
      <c r="R15" s="57">
        <v>13053002</v>
      </c>
      <c r="S15" s="15">
        <f t="shared" si="43"/>
        <v>28328634</v>
      </c>
      <c r="T15" s="14">
        <f t="shared" si="22"/>
        <v>0</v>
      </c>
      <c r="U15" s="14">
        <f t="shared" si="23"/>
        <v>0</v>
      </c>
      <c r="V15" s="14">
        <f t="shared" si="24"/>
        <v>0</v>
      </c>
      <c r="W15" s="14">
        <f t="shared" si="25"/>
        <v>0</v>
      </c>
      <c r="X15" s="70">
        <v>1</v>
      </c>
      <c r="Y15" s="14">
        <f t="shared" si="26"/>
        <v>0</v>
      </c>
      <c r="Z15" s="15">
        <f t="shared" si="27"/>
        <v>0</v>
      </c>
      <c r="AA15" s="57">
        <v>41381636</v>
      </c>
      <c r="AB15" s="57">
        <v>13053002</v>
      </c>
      <c r="AC15" s="15">
        <f t="shared" si="1"/>
        <v>28328634</v>
      </c>
      <c r="AD15" s="14">
        <f t="shared" si="28"/>
        <v>0</v>
      </c>
      <c r="AE15" s="15">
        <f t="shared" si="29"/>
        <v>0</v>
      </c>
      <c r="AF15" s="70">
        <v>0.752</v>
      </c>
      <c r="AG15" s="70">
        <v>0</v>
      </c>
      <c r="AH15" s="14">
        <f t="shared" si="2"/>
        <v>0</v>
      </c>
      <c r="AI15" s="15">
        <f t="shared" si="3"/>
        <v>0</v>
      </c>
      <c r="AJ15" s="16">
        <f t="shared" si="30"/>
        <v>0</v>
      </c>
      <c r="AK15" s="71">
        <v>0</v>
      </c>
      <c r="AL15" s="72">
        <v>0</v>
      </c>
      <c r="AM15" s="18">
        <f t="shared" si="4"/>
        <v>1</v>
      </c>
      <c r="AN15" s="14">
        <f t="shared" si="31"/>
        <v>0</v>
      </c>
      <c r="AO15" s="15">
        <f t="shared" si="32"/>
        <v>0</v>
      </c>
      <c r="AP15" s="16">
        <f t="shared" si="33"/>
        <v>0</v>
      </c>
      <c r="AQ15" s="19">
        <f t="shared" si="34"/>
        <v>0</v>
      </c>
      <c r="AR15" s="17">
        <f t="shared" si="35"/>
        <v>0</v>
      </c>
      <c r="AS15" s="18">
        <f t="shared" si="5"/>
        <v>1</v>
      </c>
      <c r="AT15" s="73">
        <v>0.86200560565592232</v>
      </c>
      <c r="AU15" s="14">
        <f t="shared" si="6"/>
        <v>0</v>
      </c>
      <c r="AV15" s="15">
        <f t="shared" si="40"/>
        <v>0</v>
      </c>
      <c r="AW15" s="74">
        <v>8.839848032475417E-2</v>
      </c>
      <c r="AX15" s="14">
        <f t="shared" si="8"/>
        <v>0</v>
      </c>
      <c r="AY15" s="15">
        <f t="shared" si="9"/>
        <v>0</v>
      </c>
      <c r="AZ15" s="75">
        <v>1.2200000000000001E-2</v>
      </c>
      <c r="BA15" s="20">
        <f t="shared" si="10"/>
        <v>0</v>
      </c>
      <c r="BB15" s="20">
        <f t="shared" si="11"/>
        <v>0</v>
      </c>
      <c r="BC15" s="20">
        <f t="shared" si="12"/>
        <v>0</v>
      </c>
      <c r="BD15" s="21">
        <f t="shared" si="13"/>
        <v>0</v>
      </c>
      <c r="BE15" s="20">
        <f t="shared" si="36"/>
        <v>0</v>
      </c>
      <c r="BF15" s="20">
        <f t="shared" si="41"/>
        <v>0</v>
      </c>
      <c r="BG15" s="22">
        <f t="shared" si="44"/>
        <v>0</v>
      </c>
      <c r="BH15" s="22">
        <f t="shared" si="15"/>
        <v>0</v>
      </c>
      <c r="BI15" s="53">
        <v>1</v>
      </c>
      <c r="BJ15" s="22">
        <f t="shared" si="38"/>
        <v>0</v>
      </c>
      <c r="BK15" s="22">
        <f t="shared" si="39"/>
        <v>0</v>
      </c>
      <c r="BL15" s="23">
        <f t="shared" si="42"/>
        <v>0</v>
      </c>
    </row>
    <row r="16" spans="1:64" hidden="1" x14ac:dyDescent="0.25">
      <c r="A16" s="53">
        <v>4</v>
      </c>
      <c r="B16" s="53" t="s">
        <v>63</v>
      </c>
      <c r="C16" s="54" t="s">
        <v>64</v>
      </c>
      <c r="D16" s="54">
        <v>44926</v>
      </c>
      <c r="E16" s="55" t="s">
        <v>70</v>
      </c>
      <c r="F16" s="55" t="s">
        <v>66</v>
      </c>
      <c r="G16" s="56">
        <v>2022</v>
      </c>
      <c r="H16" s="57">
        <v>24281121</v>
      </c>
      <c r="I16" s="14">
        <f t="shared" si="16"/>
        <v>0</v>
      </c>
      <c r="J16" s="67">
        <v>24281121</v>
      </c>
      <c r="K16" s="57">
        <v>7427662</v>
      </c>
      <c r="L16" s="14">
        <f t="shared" si="17"/>
        <v>0</v>
      </c>
      <c r="M16" s="67">
        <v>7427662</v>
      </c>
      <c r="N16" s="14">
        <f t="shared" si="18"/>
        <v>16853459</v>
      </c>
      <c r="O16" s="14">
        <f t="shared" si="19"/>
        <v>0</v>
      </c>
      <c r="P16" s="15">
        <f t="shared" si="20"/>
        <v>16853459</v>
      </c>
      <c r="Q16" s="57">
        <v>24238844</v>
      </c>
      <c r="R16" s="57">
        <v>7415275</v>
      </c>
      <c r="S16" s="15">
        <f t="shared" si="43"/>
        <v>16823569</v>
      </c>
      <c r="T16" s="14">
        <f t="shared" si="22"/>
        <v>42277</v>
      </c>
      <c r="U16" s="14">
        <f t="shared" si="23"/>
        <v>29890</v>
      </c>
      <c r="V16" s="14">
        <f t="shared" si="24"/>
        <v>42277</v>
      </c>
      <c r="W16" s="14">
        <f t="shared" si="25"/>
        <v>29890</v>
      </c>
      <c r="X16" s="70">
        <v>1</v>
      </c>
      <c r="Y16" s="14">
        <f t="shared" si="26"/>
        <v>29890</v>
      </c>
      <c r="Z16" s="15">
        <f t="shared" si="27"/>
        <v>29890</v>
      </c>
      <c r="AA16" s="57">
        <v>24281121</v>
      </c>
      <c r="AB16" s="57">
        <v>7427662</v>
      </c>
      <c r="AC16" s="15">
        <f t="shared" si="1"/>
        <v>16853459</v>
      </c>
      <c r="AD16" s="14">
        <f t="shared" si="28"/>
        <v>0</v>
      </c>
      <c r="AE16" s="15">
        <f t="shared" si="29"/>
        <v>0</v>
      </c>
      <c r="AF16" s="70">
        <v>0.89100000000000001</v>
      </c>
      <c r="AG16" s="70">
        <v>0</v>
      </c>
      <c r="AH16" s="14">
        <f t="shared" si="2"/>
        <v>0</v>
      </c>
      <c r="AI16" s="15">
        <f t="shared" si="3"/>
        <v>0</v>
      </c>
      <c r="AJ16" s="16">
        <f t="shared" si="30"/>
        <v>0</v>
      </c>
      <c r="AK16" s="71">
        <v>0</v>
      </c>
      <c r="AL16" s="72">
        <v>0</v>
      </c>
      <c r="AM16" s="18">
        <f t="shared" si="4"/>
        <v>1</v>
      </c>
      <c r="AN16" s="14">
        <f t="shared" si="31"/>
        <v>29890</v>
      </c>
      <c r="AO16" s="15">
        <f t="shared" si="32"/>
        <v>29890</v>
      </c>
      <c r="AP16" s="16">
        <f t="shared" si="33"/>
        <v>0</v>
      </c>
      <c r="AQ16" s="19">
        <f t="shared" si="34"/>
        <v>0</v>
      </c>
      <c r="AR16" s="17">
        <f t="shared" si="35"/>
        <v>0</v>
      </c>
      <c r="AS16" s="18">
        <f t="shared" si="5"/>
        <v>1</v>
      </c>
      <c r="AT16" s="73">
        <v>0.86200560565592232</v>
      </c>
      <c r="AU16" s="14">
        <f t="shared" si="6"/>
        <v>0</v>
      </c>
      <c r="AV16" s="15">
        <f t="shared" si="40"/>
        <v>0</v>
      </c>
      <c r="AW16" s="74">
        <v>8.839848032475417E-2</v>
      </c>
      <c r="AX16" s="14">
        <f t="shared" si="8"/>
        <v>0</v>
      </c>
      <c r="AY16" s="15">
        <f t="shared" si="9"/>
        <v>0</v>
      </c>
      <c r="AZ16" s="75">
        <v>1.35E-2</v>
      </c>
      <c r="BA16" s="20">
        <f t="shared" si="10"/>
        <v>0</v>
      </c>
      <c r="BB16" s="20">
        <f t="shared" si="11"/>
        <v>0</v>
      </c>
      <c r="BC16" s="20">
        <f t="shared" si="12"/>
        <v>0</v>
      </c>
      <c r="BD16" s="21">
        <f t="shared" si="13"/>
        <v>0</v>
      </c>
      <c r="BE16" s="20">
        <f t="shared" si="36"/>
        <v>-29890</v>
      </c>
      <c r="BF16" s="20">
        <f t="shared" si="41"/>
        <v>-29890</v>
      </c>
      <c r="BG16" s="22">
        <f t="shared" si="44"/>
        <v>-29890</v>
      </c>
      <c r="BH16" s="22">
        <f t="shared" si="15"/>
        <v>0</v>
      </c>
      <c r="BI16" s="53">
        <v>1</v>
      </c>
      <c r="BJ16" s="22">
        <f t="shared" si="38"/>
        <v>0</v>
      </c>
      <c r="BK16" s="22">
        <f t="shared" si="39"/>
        <v>0</v>
      </c>
      <c r="BL16" s="23">
        <f t="shared" si="42"/>
        <v>-29890</v>
      </c>
    </row>
    <row r="17" spans="1:64" hidden="1" x14ac:dyDescent="0.25">
      <c r="A17" s="53">
        <v>4</v>
      </c>
      <c r="B17" s="53" t="s">
        <v>63</v>
      </c>
      <c r="C17" s="54" t="s">
        <v>64</v>
      </c>
      <c r="D17" s="54">
        <v>44926</v>
      </c>
      <c r="E17" s="55" t="s">
        <v>70</v>
      </c>
      <c r="F17" s="55" t="s">
        <v>66</v>
      </c>
      <c r="G17" s="56">
        <v>2023</v>
      </c>
      <c r="H17" s="57">
        <v>7610269</v>
      </c>
      <c r="I17" s="14">
        <f t="shared" si="16"/>
        <v>16831000</v>
      </c>
      <c r="J17" s="67">
        <v>24441269</v>
      </c>
      <c r="K17" s="57">
        <v>2229812</v>
      </c>
      <c r="L17" s="14">
        <f t="shared" si="17"/>
        <v>6042000</v>
      </c>
      <c r="M17" s="67">
        <v>8271812</v>
      </c>
      <c r="N17" s="14">
        <f t="shared" si="18"/>
        <v>5380457</v>
      </c>
      <c r="O17" s="14">
        <f t="shared" si="19"/>
        <v>10789000</v>
      </c>
      <c r="P17" s="15">
        <f t="shared" si="20"/>
        <v>16169457</v>
      </c>
      <c r="Q17" s="57">
        <v>6660700</v>
      </c>
      <c r="R17" s="57">
        <v>1951588</v>
      </c>
      <c r="S17" s="15">
        <f t="shared" si="43"/>
        <v>4709112</v>
      </c>
      <c r="T17" s="14">
        <f t="shared" si="22"/>
        <v>949569</v>
      </c>
      <c r="U17" s="14">
        <f t="shared" si="23"/>
        <v>671345</v>
      </c>
      <c r="V17" s="14">
        <f t="shared" si="24"/>
        <v>17780569</v>
      </c>
      <c r="W17" s="14">
        <f t="shared" si="25"/>
        <v>11460345</v>
      </c>
      <c r="X17" s="70">
        <v>1</v>
      </c>
      <c r="Y17" s="14">
        <f t="shared" si="26"/>
        <v>671345</v>
      </c>
      <c r="Z17" s="15">
        <f t="shared" si="27"/>
        <v>11460345</v>
      </c>
      <c r="AA17" s="57">
        <v>0</v>
      </c>
      <c r="AB17" s="57">
        <v>0</v>
      </c>
      <c r="AC17" s="15">
        <f t="shared" si="1"/>
        <v>0</v>
      </c>
      <c r="AD17" s="14">
        <f t="shared" si="28"/>
        <v>24441269</v>
      </c>
      <c r="AE17" s="15">
        <f t="shared" si="29"/>
        <v>24441269</v>
      </c>
      <c r="AF17" s="70">
        <v>1.0209999999999999</v>
      </c>
      <c r="AG17" s="70">
        <v>0</v>
      </c>
      <c r="AH17" s="14">
        <f t="shared" si="2"/>
        <v>24954535.648999996</v>
      </c>
      <c r="AI17" s="15">
        <f t="shared" si="3"/>
        <v>24954535.648999996</v>
      </c>
      <c r="AJ17" s="16">
        <f t="shared" si="30"/>
        <v>6</v>
      </c>
      <c r="AK17" s="71">
        <v>9</v>
      </c>
      <c r="AL17" s="72">
        <v>5.2555040428474031E-2</v>
      </c>
      <c r="AM17" s="18">
        <f t="shared" si="4"/>
        <v>0.97471487166057658</v>
      </c>
      <c r="AN17" s="14">
        <f t="shared" si="31"/>
        <v>11170568.70586093</v>
      </c>
      <c r="AO17" s="15">
        <f t="shared" si="32"/>
        <v>11170568.70586093</v>
      </c>
      <c r="AP17" s="16">
        <f t="shared" si="33"/>
        <v>6</v>
      </c>
      <c r="AQ17" s="19">
        <f t="shared" si="34"/>
        <v>9</v>
      </c>
      <c r="AR17" s="17">
        <f t="shared" si="35"/>
        <v>5.2555040428474031E-2</v>
      </c>
      <c r="AS17" s="18">
        <f t="shared" si="5"/>
        <v>0.97471487166057658</v>
      </c>
      <c r="AT17" s="73">
        <v>0.86200560565592232</v>
      </c>
      <c r="AU17" s="14">
        <f t="shared" si="6"/>
        <v>20967042.494235657</v>
      </c>
      <c r="AV17" s="15">
        <f t="shared" si="40"/>
        <v>20967042.494235657</v>
      </c>
      <c r="AW17" s="74">
        <v>8.839848032475417E-2</v>
      </c>
      <c r="AX17" s="14">
        <f t="shared" si="8"/>
        <v>2205943.0285815028</v>
      </c>
      <c r="AY17" s="15">
        <f t="shared" si="9"/>
        <v>1853454.6933949753</v>
      </c>
      <c r="AZ17" s="75">
        <v>1.35E-2</v>
      </c>
      <c r="BA17" s="20">
        <f t="shared" si="10"/>
        <v>329957.13150000002</v>
      </c>
      <c r="BB17" s="20">
        <f t="shared" si="11"/>
        <v>321614.12308351451</v>
      </c>
      <c r="BC17" s="20">
        <f t="shared" si="12"/>
        <v>329957.13150000002</v>
      </c>
      <c r="BD17" s="21">
        <f t="shared" si="13"/>
        <v>321614.12308351451</v>
      </c>
      <c r="BE17" s="20">
        <f t="shared" si="36"/>
        <v>16030090.809081499</v>
      </c>
      <c r="BF17" s="20">
        <f t="shared" si="41"/>
        <v>11971542.604853215</v>
      </c>
      <c r="BG17" s="22">
        <f t="shared" si="44"/>
        <v>4709112</v>
      </c>
      <c r="BH17" s="22">
        <f t="shared" si="15"/>
        <v>-7262430.6048532147</v>
      </c>
      <c r="BI17" s="53">
        <v>1</v>
      </c>
      <c r="BJ17" s="22">
        <f t="shared" si="38"/>
        <v>11320978.809081499</v>
      </c>
      <c r="BK17" s="22">
        <f t="shared" si="39"/>
        <v>7262430.6048532147</v>
      </c>
      <c r="BL17" s="23">
        <f t="shared" si="42"/>
        <v>11971542.604853215</v>
      </c>
    </row>
    <row r="18" spans="1:64" hidden="1" x14ac:dyDescent="0.25">
      <c r="A18" s="53">
        <v>4</v>
      </c>
      <c r="B18" s="53" t="s">
        <v>63</v>
      </c>
      <c r="C18" s="54" t="s">
        <v>64</v>
      </c>
      <c r="D18" s="54">
        <v>44926</v>
      </c>
      <c r="E18" s="55" t="s">
        <v>71</v>
      </c>
      <c r="F18" s="55" t="s">
        <v>66</v>
      </c>
      <c r="G18" s="56">
        <v>2021</v>
      </c>
      <c r="H18" s="57">
        <v>3553760</v>
      </c>
      <c r="I18" s="14">
        <f t="shared" si="16"/>
        <v>0</v>
      </c>
      <c r="J18" s="67">
        <v>3553760</v>
      </c>
      <c r="K18" s="57">
        <v>1014754</v>
      </c>
      <c r="L18" s="14">
        <f t="shared" si="17"/>
        <v>0</v>
      </c>
      <c r="M18" s="67">
        <v>1014754</v>
      </c>
      <c r="N18" s="14">
        <f t="shared" si="18"/>
        <v>2539006</v>
      </c>
      <c r="O18" s="14">
        <f t="shared" si="19"/>
        <v>0</v>
      </c>
      <c r="P18" s="15">
        <f t="shared" si="20"/>
        <v>2539006</v>
      </c>
      <c r="Q18" s="57">
        <v>3553760</v>
      </c>
      <c r="R18" s="57">
        <v>1014754</v>
      </c>
      <c r="S18" s="15">
        <f t="shared" si="43"/>
        <v>2539006</v>
      </c>
      <c r="T18" s="14">
        <f t="shared" si="22"/>
        <v>0</v>
      </c>
      <c r="U18" s="14">
        <f t="shared" si="23"/>
        <v>0</v>
      </c>
      <c r="V18" s="14">
        <f t="shared" si="24"/>
        <v>0</v>
      </c>
      <c r="W18" s="14">
        <f t="shared" si="25"/>
        <v>0</v>
      </c>
      <c r="X18" s="70">
        <v>1</v>
      </c>
      <c r="Y18" s="14">
        <f t="shared" si="26"/>
        <v>0</v>
      </c>
      <c r="Z18" s="15">
        <f t="shared" si="27"/>
        <v>0</v>
      </c>
      <c r="AA18" s="57">
        <v>3553760</v>
      </c>
      <c r="AB18" s="57">
        <v>1014754</v>
      </c>
      <c r="AC18" s="15">
        <f t="shared" si="1"/>
        <v>2539006</v>
      </c>
      <c r="AD18" s="14">
        <f t="shared" si="28"/>
        <v>0</v>
      </c>
      <c r="AE18" s="15">
        <f t="shared" si="29"/>
        <v>0</v>
      </c>
      <c r="AF18" s="70">
        <v>0.79500000000000004</v>
      </c>
      <c r="AG18" s="70">
        <v>0</v>
      </c>
      <c r="AH18" s="14">
        <f t="shared" si="2"/>
        <v>0</v>
      </c>
      <c r="AI18" s="15">
        <f t="shared" si="3"/>
        <v>0</v>
      </c>
      <c r="AJ18" s="16">
        <f t="shared" si="30"/>
        <v>0</v>
      </c>
      <c r="AK18" s="71">
        <v>0</v>
      </c>
      <c r="AL18" s="72">
        <v>0</v>
      </c>
      <c r="AM18" s="18">
        <f t="shared" si="4"/>
        <v>1</v>
      </c>
      <c r="AN18" s="14">
        <f t="shared" si="31"/>
        <v>0</v>
      </c>
      <c r="AO18" s="15">
        <f t="shared" si="32"/>
        <v>0</v>
      </c>
      <c r="AP18" s="16">
        <f t="shared" si="33"/>
        <v>0</v>
      </c>
      <c r="AQ18" s="19">
        <f t="shared" si="34"/>
        <v>0</v>
      </c>
      <c r="AR18" s="17">
        <f t="shared" si="35"/>
        <v>0</v>
      </c>
      <c r="AS18" s="18">
        <f t="shared" si="5"/>
        <v>1</v>
      </c>
      <c r="AT18" s="73">
        <v>0.89014911840146116</v>
      </c>
      <c r="AU18" s="14">
        <f t="shared" si="6"/>
        <v>0</v>
      </c>
      <c r="AV18" s="15">
        <f t="shared" si="40"/>
        <v>0</v>
      </c>
      <c r="AW18" s="74">
        <v>7.3309423347455327E-2</v>
      </c>
      <c r="AX18" s="14">
        <f t="shared" si="8"/>
        <v>0</v>
      </c>
      <c r="AY18" s="15">
        <f t="shared" si="9"/>
        <v>0</v>
      </c>
      <c r="AZ18" s="75">
        <v>1.8700000000000001E-2</v>
      </c>
      <c r="BA18" s="20">
        <f t="shared" si="10"/>
        <v>0</v>
      </c>
      <c r="BB18" s="20">
        <f t="shared" si="11"/>
        <v>0</v>
      </c>
      <c r="BC18" s="20">
        <f t="shared" si="12"/>
        <v>0</v>
      </c>
      <c r="BD18" s="21">
        <f t="shared" si="13"/>
        <v>0</v>
      </c>
      <c r="BE18" s="20">
        <f t="shared" si="36"/>
        <v>0</v>
      </c>
      <c r="BF18" s="20">
        <f t="shared" si="41"/>
        <v>0</v>
      </c>
      <c r="BG18" s="22">
        <f t="shared" si="44"/>
        <v>0</v>
      </c>
      <c r="BH18" s="22">
        <f t="shared" si="15"/>
        <v>0</v>
      </c>
      <c r="BI18" s="53">
        <v>1</v>
      </c>
      <c r="BJ18" s="22">
        <f t="shared" si="38"/>
        <v>0</v>
      </c>
      <c r="BK18" s="22">
        <f t="shared" si="39"/>
        <v>0</v>
      </c>
      <c r="BL18" s="23">
        <f t="shared" si="42"/>
        <v>0</v>
      </c>
    </row>
    <row r="19" spans="1:64" hidden="1" x14ac:dyDescent="0.25">
      <c r="A19" s="53">
        <v>4</v>
      </c>
      <c r="B19" s="53" t="s">
        <v>63</v>
      </c>
      <c r="C19" s="54" t="s">
        <v>64</v>
      </c>
      <c r="D19" s="54">
        <v>44926</v>
      </c>
      <c r="E19" s="55" t="s">
        <v>71</v>
      </c>
      <c r="F19" s="55" t="s">
        <v>66</v>
      </c>
      <c r="G19" s="56">
        <v>2022</v>
      </c>
      <c r="H19" s="57">
        <v>6396846</v>
      </c>
      <c r="I19" s="14">
        <f t="shared" si="16"/>
        <v>0</v>
      </c>
      <c r="J19" s="67">
        <v>6396846</v>
      </c>
      <c r="K19" s="57">
        <v>1798232</v>
      </c>
      <c r="L19" s="14">
        <f t="shared" si="17"/>
        <v>0</v>
      </c>
      <c r="M19" s="67">
        <v>1798232</v>
      </c>
      <c r="N19" s="14">
        <f t="shared" si="18"/>
        <v>4598614</v>
      </c>
      <c r="O19" s="14">
        <f t="shared" si="19"/>
        <v>0</v>
      </c>
      <c r="P19" s="15">
        <f t="shared" si="20"/>
        <v>4598614</v>
      </c>
      <c r="Q19" s="57">
        <v>6384948</v>
      </c>
      <c r="R19" s="57">
        <v>1794948</v>
      </c>
      <c r="S19" s="15">
        <f t="shared" si="43"/>
        <v>4590000</v>
      </c>
      <c r="T19" s="14">
        <f t="shared" si="22"/>
        <v>11898</v>
      </c>
      <c r="U19" s="14">
        <f t="shared" si="23"/>
        <v>8614</v>
      </c>
      <c r="V19" s="14">
        <f t="shared" si="24"/>
        <v>11898</v>
      </c>
      <c r="W19" s="14">
        <f t="shared" si="25"/>
        <v>8614</v>
      </c>
      <c r="X19" s="70">
        <v>1</v>
      </c>
      <c r="Y19" s="14">
        <f t="shared" si="26"/>
        <v>8614</v>
      </c>
      <c r="Z19" s="15">
        <f t="shared" si="27"/>
        <v>8614</v>
      </c>
      <c r="AA19" s="57">
        <v>6396846</v>
      </c>
      <c r="AB19" s="57">
        <v>1798232.0000000002</v>
      </c>
      <c r="AC19" s="15">
        <f t="shared" si="1"/>
        <v>4598614</v>
      </c>
      <c r="AD19" s="14">
        <f t="shared" si="28"/>
        <v>0</v>
      </c>
      <c r="AE19" s="15">
        <f t="shared" si="29"/>
        <v>0</v>
      </c>
      <c r="AF19" s="70">
        <v>0.86299999999999999</v>
      </c>
      <c r="AG19" s="70">
        <v>0</v>
      </c>
      <c r="AH19" s="14">
        <f t="shared" si="2"/>
        <v>0</v>
      </c>
      <c r="AI19" s="15">
        <f t="shared" si="3"/>
        <v>0</v>
      </c>
      <c r="AJ19" s="16">
        <f t="shared" si="30"/>
        <v>0</v>
      </c>
      <c r="AK19" s="71">
        <v>0</v>
      </c>
      <c r="AL19" s="72">
        <v>0</v>
      </c>
      <c r="AM19" s="18">
        <f t="shared" si="4"/>
        <v>1</v>
      </c>
      <c r="AN19" s="14">
        <f t="shared" si="31"/>
        <v>8614</v>
      </c>
      <c r="AO19" s="15">
        <f t="shared" si="32"/>
        <v>8614</v>
      </c>
      <c r="AP19" s="16">
        <f t="shared" si="33"/>
        <v>0</v>
      </c>
      <c r="AQ19" s="19">
        <f t="shared" si="34"/>
        <v>0</v>
      </c>
      <c r="AR19" s="17">
        <f t="shared" si="35"/>
        <v>0</v>
      </c>
      <c r="AS19" s="18">
        <f t="shared" si="5"/>
        <v>1</v>
      </c>
      <c r="AT19" s="73">
        <v>0.89014911840146116</v>
      </c>
      <c r="AU19" s="14">
        <f t="shared" si="6"/>
        <v>0</v>
      </c>
      <c r="AV19" s="15">
        <f t="shared" si="40"/>
        <v>0</v>
      </c>
      <c r="AW19" s="74">
        <v>7.3309423347455327E-2</v>
      </c>
      <c r="AX19" s="14">
        <f t="shared" si="8"/>
        <v>0</v>
      </c>
      <c r="AY19" s="15">
        <f t="shared" si="9"/>
        <v>0</v>
      </c>
      <c r="AZ19" s="75">
        <v>1.9599999999999999E-2</v>
      </c>
      <c r="BA19" s="20">
        <f t="shared" si="10"/>
        <v>0</v>
      </c>
      <c r="BB19" s="20">
        <f t="shared" si="11"/>
        <v>0</v>
      </c>
      <c r="BC19" s="20">
        <f t="shared" si="12"/>
        <v>0</v>
      </c>
      <c r="BD19" s="21">
        <f t="shared" si="13"/>
        <v>0</v>
      </c>
      <c r="BE19" s="20">
        <f t="shared" si="36"/>
        <v>-8614</v>
      </c>
      <c r="BF19" s="20">
        <f t="shared" si="41"/>
        <v>-8614</v>
      </c>
      <c r="BG19" s="22">
        <f t="shared" si="44"/>
        <v>-8614</v>
      </c>
      <c r="BH19" s="22">
        <f t="shared" si="15"/>
        <v>0</v>
      </c>
      <c r="BI19" s="53">
        <v>1</v>
      </c>
      <c r="BJ19" s="22">
        <f t="shared" si="38"/>
        <v>0</v>
      </c>
      <c r="BK19" s="22">
        <f t="shared" si="39"/>
        <v>0</v>
      </c>
      <c r="BL19" s="23">
        <f t="shared" si="42"/>
        <v>-8614</v>
      </c>
    </row>
    <row r="20" spans="1:64" hidden="1" x14ac:dyDescent="0.25">
      <c r="A20" s="58">
        <v>4</v>
      </c>
      <c r="B20" s="58" t="s">
        <v>63</v>
      </c>
      <c r="C20" s="59" t="s">
        <v>64</v>
      </c>
      <c r="D20" s="59">
        <v>44926</v>
      </c>
      <c r="E20" s="60" t="s">
        <v>71</v>
      </c>
      <c r="F20" s="60" t="s">
        <v>66</v>
      </c>
      <c r="G20" s="61">
        <v>2023</v>
      </c>
      <c r="H20" s="62">
        <v>2010254</v>
      </c>
      <c r="I20" s="24">
        <f t="shared" si="16"/>
        <v>2210000</v>
      </c>
      <c r="J20" s="68">
        <v>4220254</v>
      </c>
      <c r="K20" s="62">
        <v>554830</v>
      </c>
      <c r="L20" s="24">
        <f t="shared" si="17"/>
        <v>780000</v>
      </c>
      <c r="M20" s="68">
        <v>1334830</v>
      </c>
      <c r="N20" s="24">
        <f t="shared" si="18"/>
        <v>1455424</v>
      </c>
      <c r="O20" s="24">
        <f t="shared" si="19"/>
        <v>1430000</v>
      </c>
      <c r="P20" s="25">
        <f t="shared" si="20"/>
        <v>2885424</v>
      </c>
      <c r="Q20" s="62">
        <v>1802131</v>
      </c>
      <c r="R20" s="62">
        <v>497388</v>
      </c>
      <c r="S20" s="25">
        <f t="shared" si="43"/>
        <v>1304743</v>
      </c>
      <c r="T20" s="24">
        <f t="shared" si="22"/>
        <v>208123</v>
      </c>
      <c r="U20" s="24">
        <f t="shared" si="23"/>
        <v>150681</v>
      </c>
      <c r="V20" s="24">
        <f t="shared" si="24"/>
        <v>2418123</v>
      </c>
      <c r="W20" s="24">
        <f t="shared" si="25"/>
        <v>1580681</v>
      </c>
      <c r="X20" s="77">
        <v>1</v>
      </c>
      <c r="Y20" s="24">
        <f t="shared" si="26"/>
        <v>150681</v>
      </c>
      <c r="Z20" s="25">
        <f t="shared" si="27"/>
        <v>1580681</v>
      </c>
      <c r="AA20" s="62">
        <v>0</v>
      </c>
      <c r="AB20" s="62">
        <v>0</v>
      </c>
      <c r="AC20" s="25">
        <f t="shared" si="1"/>
        <v>0</v>
      </c>
      <c r="AD20" s="24">
        <f t="shared" si="28"/>
        <v>4220254</v>
      </c>
      <c r="AE20" s="25">
        <f t="shared" si="29"/>
        <v>4220254</v>
      </c>
      <c r="AF20" s="77">
        <v>1</v>
      </c>
      <c r="AG20" s="77">
        <v>0</v>
      </c>
      <c r="AH20" s="24">
        <f t="shared" si="2"/>
        <v>4220254</v>
      </c>
      <c r="AI20" s="25">
        <f t="shared" si="3"/>
        <v>4220254</v>
      </c>
      <c r="AJ20" s="26">
        <f t="shared" si="30"/>
        <v>6</v>
      </c>
      <c r="AK20" s="81">
        <v>9</v>
      </c>
      <c r="AL20" s="82">
        <v>5.2555040428474031E-2</v>
      </c>
      <c r="AM20" s="28">
        <f t="shared" si="4"/>
        <v>0.97471487166057658</v>
      </c>
      <c r="AN20" s="24">
        <f t="shared" si="31"/>
        <v>1540713.2780513118</v>
      </c>
      <c r="AO20" s="25">
        <f t="shared" si="32"/>
        <v>1540713.2780513118</v>
      </c>
      <c r="AP20" s="26">
        <f t="shared" si="33"/>
        <v>6</v>
      </c>
      <c r="AQ20" s="29">
        <f t="shared" si="34"/>
        <v>9</v>
      </c>
      <c r="AR20" s="27">
        <f t="shared" si="35"/>
        <v>5.2555040428474031E-2</v>
      </c>
      <c r="AS20" s="28">
        <f t="shared" si="5"/>
        <v>0.97471487166057658</v>
      </c>
      <c r="AT20" s="85">
        <v>0.89014911840146116</v>
      </c>
      <c r="AU20" s="24">
        <f t="shared" si="6"/>
        <v>3661667.8641824028</v>
      </c>
      <c r="AV20" s="25">
        <f t="shared" si="40"/>
        <v>3661667.8641824028</v>
      </c>
      <c r="AW20" s="82">
        <v>7.3309423347455327E-2</v>
      </c>
      <c r="AX20" s="24">
        <f t="shared" si="8"/>
        <v>309384.38711979176</v>
      </c>
      <c r="AY20" s="25">
        <f t="shared" si="9"/>
        <v>268434.75961312035</v>
      </c>
      <c r="AZ20" s="88">
        <v>1.9599999999999999E-2</v>
      </c>
      <c r="BA20" s="30">
        <f t="shared" si="10"/>
        <v>82716.978399999993</v>
      </c>
      <c r="BB20" s="30">
        <f t="shared" si="11"/>
        <v>80625.468985306681</v>
      </c>
      <c r="BC20" s="30">
        <f t="shared" si="12"/>
        <v>82716.978399999993</v>
      </c>
      <c r="BD20" s="31">
        <f t="shared" si="13"/>
        <v>80625.468985306681</v>
      </c>
      <c r="BE20" s="30">
        <f t="shared" si="36"/>
        <v>3031674.3655197918</v>
      </c>
      <c r="BF20" s="30">
        <f t="shared" si="41"/>
        <v>2470014.8147295183</v>
      </c>
      <c r="BG20" s="32">
        <f t="shared" si="44"/>
        <v>1304743</v>
      </c>
      <c r="BH20" s="32">
        <f t="shared" si="15"/>
        <v>-1165271.8147295183</v>
      </c>
      <c r="BI20" s="58">
        <v>1</v>
      </c>
      <c r="BJ20" s="32">
        <f t="shared" si="38"/>
        <v>1726931.3655197918</v>
      </c>
      <c r="BK20" s="32">
        <f t="shared" si="39"/>
        <v>1165271.8147295183</v>
      </c>
      <c r="BL20" s="33">
        <f t="shared" si="42"/>
        <v>2470014.8147295183</v>
      </c>
    </row>
    <row r="21" spans="1:64" hidden="1" x14ac:dyDescent="0.25">
      <c r="A21" s="53">
        <v>4</v>
      </c>
      <c r="B21" s="53" t="s">
        <v>63</v>
      </c>
      <c r="C21" s="54" t="s">
        <v>64</v>
      </c>
      <c r="D21" s="54">
        <v>44957</v>
      </c>
      <c r="E21" s="55" t="s">
        <v>65</v>
      </c>
      <c r="F21" s="55" t="s">
        <v>66</v>
      </c>
      <c r="G21" s="56">
        <v>2022</v>
      </c>
      <c r="H21" s="57">
        <v>485099604</v>
      </c>
      <c r="I21" s="14">
        <f t="shared" si="16"/>
        <v>0</v>
      </c>
      <c r="J21" s="67">
        <v>485099604</v>
      </c>
      <c r="K21" s="57">
        <v>136542797</v>
      </c>
      <c r="L21" s="14">
        <f t="shared" si="17"/>
        <v>0</v>
      </c>
      <c r="M21" s="67">
        <v>136542797</v>
      </c>
      <c r="N21" s="14">
        <f t="shared" si="18"/>
        <v>348556807</v>
      </c>
      <c r="O21" s="14">
        <f t="shared" si="19"/>
        <v>0</v>
      </c>
      <c r="P21" s="15">
        <f t="shared" si="20"/>
        <v>348556807</v>
      </c>
      <c r="Q21" s="57">
        <v>485099604</v>
      </c>
      <c r="R21" s="57">
        <v>136542797</v>
      </c>
      <c r="S21" s="15">
        <f t="shared" si="43"/>
        <v>348556807</v>
      </c>
      <c r="T21" s="14">
        <f t="shared" si="22"/>
        <v>0</v>
      </c>
      <c r="U21" s="14">
        <f t="shared" si="23"/>
        <v>0</v>
      </c>
      <c r="V21" s="14">
        <f t="shared" si="24"/>
        <v>0</v>
      </c>
      <c r="W21" s="14">
        <f t="shared" si="25"/>
        <v>0</v>
      </c>
      <c r="X21" s="70">
        <v>1</v>
      </c>
      <c r="Y21" s="14">
        <f t="shared" si="26"/>
        <v>0</v>
      </c>
      <c r="Z21" s="15">
        <f t="shared" si="27"/>
        <v>0</v>
      </c>
      <c r="AA21" s="57">
        <v>485099604</v>
      </c>
      <c r="AB21" s="57">
        <v>136542797</v>
      </c>
      <c r="AC21" s="15">
        <f t="shared" si="1"/>
        <v>348556807</v>
      </c>
      <c r="AD21" s="14">
        <f t="shared" si="28"/>
        <v>0</v>
      </c>
      <c r="AE21" s="15">
        <f t="shared" si="29"/>
        <v>0</v>
      </c>
      <c r="AF21" s="70">
        <v>1.177</v>
      </c>
      <c r="AG21" s="70">
        <v>0</v>
      </c>
      <c r="AH21" s="14">
        <f t="shared" si="2"/>
        <v>0</v>
      </c>
      <c r="AI21" s="15">
        <f t="shared" si="3"/>
        <v>0</v>
      </c>
      <c r="AJ21" s="16">
        <f t="shared" si="30"/>
        <v>0</v>
      </c>
      <c r="AK21" s="71">
        <v>0</v>
      </c>
      <c r="AL21" s="72">
        <v>0</v>
      </c>
      <c r="AM21" s="18">
        <f t="shared" si="4"/>
        <v>1</v>
      </c>
      <c r="AN21" s="14">
        <f t="shared" si="31"/>
        <v>0</v>
      </c>
      <c r="AO21" s="15">
        <f t="shared" si="32"/>
        <v>0</v>
      </c>
      <c r="AP21" s="16">
        <f t="shared" si="33"/>
        <v>0</v>
      </c>
      <c r="AQ21" s="19">
        <f t="shared" si="34"/>
        <v>0</v>
      </c>
      <c r="AR21" s="17">
        <f t="shared" si="35"/>
        <v>0</v>
      </c>
      <c r="AS21" s="18">
        <f t="shared" si="5"/>
        <v>1</v>
      </c>
      <c r="AT21" s="73">
        <v>0.88450765268544418</v>
      </c>
      <c r="AU21" s="14">
        <f t="shared" si="6"/>
        <v>0</v>
      </c>
      <c r="AV21" s="15">
        <f t="shared" si="40"/>
        <v>0</v>
      </c>
      <c r="AW21" s="74">
        <v>7.2144853467420111E-2</v>
      </c>
      <c r="AX21" s="14">
        <f t="shared" si="8"/>
        <v>0</v>
      </c>
      <c r="AY21" s="15">
        <f t="shared" si="9"/>
        <v>0</v>
      </c>
      <c r="AZ21" s="75">
        <v>2.3E-3</v>
      </c>
      <c r="BA21" s="20">
        <f t="shared" si="10"/>
        <v>0</v>
      </c>
      <c r="BB21" s="20">
        <f t="shared" si="11"/>
        <v>0</v>
      </c>
      <c r="BC21" s="20">
        <f t="shared" si="12"/>
        <v>0</v>
      </c>
      <c r="BD21" s="21">
        <f t="shared" si="13"/>
        <v>0</v>
      </c>
      <c r="BE21" s="20">
        <f t="shared" si="36"/>
        <v>0</v>
      </c>
      <c r="BF21" s="20">
        <f t="shared" si="41"/>
        <v>0</v>
      </c>
      <c r="BG21" s="22">
        <f t="shared" si="44"/>
        <v>0</v>
      </c>
      <c r="BH21" s="22">
        <f t="shared" si="15"/>
        <v>0</v>
      </c>
      <c r="BI21" s="53">
        <v>1</v>
      </c>
      <c r="BJ21" s="22">
        <f t="shared" si="38"/>
        <v>0</v>
      </c>
      <c r="BK21" s="22">
        <f t="shared" si="39"/>
        <v>0</v>
      </c>
      <c r="BL21" s="23">
        <f t="shared" si="42"/>
        <v>0</v>
      </c>
    </row>
    <row r="22" spans="1:64" hidden="1" x14ac:dyDescent="0.25">
      <c r="A22" s="53">
        <v>4</v>
      </c>
      <c r="B22" s="53" t="s">
        <v>63</v>
      </c>
      <c r="C22" s="54" t="s">
        <v>64</v>
      </c>
      <c r="D22" s="54">
        <v>44957</v>
      </c>
      <c r="E22" s="55" t="s">
        <v>65</v>
      </c>
      <c r="F22" s="55" t="s">
        <v>66</v>
      </c>
      <c r="G22" s="56">
        <v>2023</v>
      </c>
      <c r="H22" s="57">
        <v>289636018</v>
      </c>
      <c r="I22" s="14">
        <f t="shared" si="16"/>
        <v>236193000</v>
      </c>
      <c r="J22" s="67">
        <v>525829018</v>
      </c>
      <c r="K22" s="57">
        <v>82501496</v>
      </c>
      <c r="L22" s="14">
        <f t="shared" si="17"/>
        <v>74895000</v>
      </c>
      <c r="M22" s="67">
        <v>157396496</v>
      </c>
      <c r="N22" s="14">
        <f t="shared" si="18"/>
        <v>207134522</v>
      </c>
      <c r="O22" s="14">
        <f t="shared" si="19"/>
        <v>161298000</v>
      </c>
      <c r="P22" s="15">
        <f t="shared" si="20"/>
        <v>368432522</v>
      </c>
      <c r="Q22" s="57">
        <v>249961018</v>
      </c>
      <c r="R22" s="57">
        <v>69920496</v>
      </c>
      <c r="S22" s="15">
        <f t="shared" si="43"/>
        <v>180040522</v>
      </c>
      <c r="T22" s="14">
        <f t="shared" si="22"/>
        <v>39675000</v>
      </c>
      <c r="U22" s="14">
        <f t="shared" si="23"/>
        <v>27094000</v>
      </c>
      <c r="V22" s="14">
        <f t="shared" si="24"/>
        <v>275868000</v>
      </c>
      <c r="W22" s="14">
        <f t="shared" si="25"/>
        <v>188392000</v>
      </c>
      <c r="X22" s="70">
        <v>1</v>
      </c>
      <c r="Y22" s="14">
        <f t="shared" si="26"/>
        <v>27094000</v>
      </c>
      <c r="Z22" s="15">
        <f t="shared" si="27"/>
        <v>188392000</v>
      </c>
      <c r="AA22" s="57">
        <v>42803833</v>
      </c>
      <c r="AB22" s="57">
        <v>12192476.203129433</v>
      </c>
      <c r="AC22" s="15">
        <f t="shared" si="1"/>
        <v>30611356.796870567</v>
      </c>
      <c r="AD22" s="14">
        <f t="shared" si="28"/>
        <v>483025185</v>
      </c>
      <c r="AE22" s="15">
        <f t="shared" si="29"/>
        <v>483025185</v>
      </c>
      <c r="AF22" s="70">
        <v>1.22</v>
      </c>
      <c r="AG22" s="70">
        <v>0</v>
      </c>
      <c r="AH22" s="14">
        <f t="shared" si="2"/>
        <v>589290725.69999993</v>
      </c>
      <c r="AI22" s="15">
        <f t="shared" si="3"/>
        <v>589290725.69999993</v>
      </c>
      <c r="AJ22" s="16">
        <f t="shared" si="30"/>
        <v>5.5</v>
      </c>
      <c r="AK22" s="71">
        <v>9</v>
      </c>
      <c r="AL22" s="72">
        <v>5.2555040428474031E-2</v>
      </c>
      <c r="AM22" s="18">
        <f t="shared" si="4"/>
        <v>0.97679732059221414</v>
      </c>
      <c r="AN22" s="14">
        <f t="shared" si="31"/>
        <v>184020800.82100841</v>
      </c>
      <c r="AO22" s="15">
        <f t="shared" si="32"/>
        <v>184020800.82100841</v>
      </c>
      <c r="AP22" s="16">
        <f t="shared" si="33"/>
        <v>5.5</v>
      </c>
      <c r="AQ22" s="19">
        <f t="shared" si="34"/>
        <v>9</v>
      </c>
      <c r="AR22" s="17">
        <f t="shared" si="35"/>
        <v>5.2555040428474031E-2</v>
      </c>
      <c r="AS22" s="18">
        <f t="shared" si="5"/>
        <v>0.97679732059221414</v>
      </c>
      <c r="AT22" s="73">
        <v>0.88450765268544418</v>
      </c>
      <c r="AU22" s="14">
        <f t="shared" si="6"/>
        <v>509138173.91302401</v>
      </c>
      <c r="AV22" s="15">
        <f t="shared" si="40"/>
        <v>509138173.91302401</v>
      </c>
      <c r="AW22" s="74">
        <v>7.2144853467420111E-2</v>
      </c>
      <c r="AX22" s="14">
        <f t="shared" si="8"/>
        <v>42514293.055336155</v>
      </c>
      <c r="AY22" s="15">
        <f t="shared" si="9"/>
        <v>36731698.951624975</v>
      </c>
      <c r="AZ22" s="75">
        <v>2.3E-3</v>
      </c>
      <c r="BA22" s="20">
        <f t="shared" si="10"/>
        <v>1110957.9254999999</v>
      </c>
      <c r="BB22" s="20">
        <f t="shared" si="11"/>
        <v>1085180.7249190845</v>
      </c>
      <c r="BC22" s="20">
        <f t="shared" si="12"/>
        <v>1110957.9254999999</v>
      </c>
      <c r="BD22" s="21">
        <f t="shared" si="13"/>
        <v>1085180.7249190845</v>
      </c>
      <c r="BE22" s="20">
        <f t="shared" si="36"/>
        <v>444523976.68083608</v>
      </c>
      <c r="BF22" s="20">
        <f t="shared" si="41"/>
        <v>362934252.76855958</v>
      </c>
      <c r="BG22" s="22">
        <f t="shared" si="44"/>
        <v>149429165.20312944</v>
      </c>
      <c r="BH22" s="22">
        <f t="shared" si="15"/>
        <v>-213505087.56543013</v>
      </c>
      <c r="BI22" s="53">
        <v>1</v>
      </c>
      <c r="BJ22" s="22">
        <f t="shared" si="38"/>
        <v>295094811.47770667</v>
      </c>
      <c r="BK22" s="22">
        <f t="shared" si="39"/>
        <v>213505087.56543013</v>
      </c>
      <c r="BL22" s="23">
        <f t="shared" si="42"/>
        <v>362934252.76855958</v>
      </c>
    </row>
    <row r="23" spans="1:64" hidden="1" x14ac:dyDescent="0.25">
      <c r="A23" s="53">
        <v>4</v>
      </c>
      <c r="B23" s="53" t="s">
        <v>63</v>
      </c>
      <c r="C23" s="54" t="s">
        <v>64</v>
      </c>
      <c r="D23" s="54">
        <v>44957</v>
      </c>
      <c r="E23" s="55" t="s">
        <v>65</v>
      </c>
      <c r="F23" s="55" t="s">
        <v>66</v>
      </c>
      <c r="G23" s="56">
        <v>2024</v>
      </c>
      <c r="H23" s="57">
        <v>1593000</v>
      </c>
      <c r="I23" s="14">
        <f t="shared" si="16"/>
        <v>553213000</v>
      </c>
      <c r="J23" s="67">
        <v>554806000</v>
      </c>
      <c r="K23" s="57">
        <v>505000</v>
      </c>
      <c r="L23" s="14">
        <f t="shared" si="17"/>
        <v>175422000</v>
      </c>
      <c r="M23" s="67">
        <v>175927000</v>
      </c>
      <c r="N23" s="14">
        <f t="shared" si="18"/>
        <v>1088000</v>
      </c>
      <c r="O23" s="14">
        <f t="shared" si="19"/>
        <v>377791000</v>
      </c>
      <c r="P23" s="15">
        <f t="shared" si="20"/>
        <v>378879000</v>
      </c>
      <c r="Q23" s="57">
        <v>0</v>
      </c>
      <c r="R23" s="57">
        <v>0</v>
      </c>
      <c r="S23" s="15">
        <f t="shared" si="43"/>
        <v>0</v>
      </c>
      <c r="T23" s="14">
        <f t="shared" si="22"/>
        <v>1593000</v>
      </c>
      <c r="U23" s="14">
        <f t="shared" si="23"/>
        <v>1088000</v>
      </c>
      <c r="V23" s="14">
        <f t="shared" si="24"/>
        <v>554806000</v>
      </c>
      <c r="W23" s="14">
        <f t="shared" si="25"/>
        <v>378879000</v>
      </c>
      <c r="X23" s="70">
        <v>1</v>
      </c>
      <c r="Y23" s="14">
        <f t="shared" si="26"/>
        <v>1088000</v>
      </c>
      <c r="Z23" s="15">
        <f t="shared" si="27"/>
        <v>378879000</v>
      </c>
      <c r="AA23" s="57">
        <v>0</v>
      </c>
      <c r="AB23" s="57">
        <v>0</v>
      </c>
      <c r="AC23" s="15">
        <f t="shared" si="1"/>
        <v>0</v>
      </c>
      <c r="AD23" s="14">
        <f t="shared" si="28"/>
        <v>554806000</v>
      </c>
      <c r="AE23" s="15">
        <f t="shared" si="29"/>
        <v>554806000</v>
      </c>
      <c r="AF23" s="70">
        <v>1.26</v>
      </c>
      <c r="AG23" s="70">
        <v>0</v>
      </c>
      <c r="AH23" s="14">
        <f t="shared" si="2"/>
        <v>699055560</v>
      </c>
      <c r="AI23" s="15">
        <f t="shared" si="3"/>
        <v>699055560</v>
      </c>
      <c r="AJ23" s="16">
        <f t="shared" si="30"/>
        <v>17</v>
      </c>
      <c r="AK23" s="71">
        <v>21</v>
      </c>
      <c r="AL23" s="72">
        <v>5.2120373838408521E-2</v>
      </c>
      <c r="AM23" s="18">
        <f t="shared" si="4"/>
        <v>0.93055198523822125</v>
      </c>
      <c r="AN23" s="14">
        <f t="shared" si="31"/>
        <v>352566605.61507201</v>
      </c>
      <c r="AO23" s="15">
        <f t="shared" si="32"/>
        <v>352566605.61507201</v>
      </c>
      <c r="AP23" s="16">
        <f t="shared" si="33"/>
        <v>17</v>
      </c>
      <c r="AQ23" s="19">
        <f t="shared" si="34"/>
        <v>21</v>
      </c>
      <c r="AR23" s="17">
        <f t="shared" si="35"/>
        <v>5.2120373838408521E-2</v>
      </c>
      <c r="AS23" s="18">
        <f t="shared" si="5"/>
        <v>0.93055198523822125</v>
      </c>
      <c r="AT23" s="73">
        <v>0.88450765268544418</v>
      </c>
      <c r="AU23" s="14">
        <f t="shared" si="6"/>
        <v>575378896.50758886</v>
      </c>
      <c r="AV23" s="15">
        <f t="shared" si="40"/>
        <v>575378896.50758886</v>
      </c>
      <c r="AW23" s="74">
        <v>7.2144853467420111E-2</v>
      </c>
      <c r="AX23" s="14">
        <f t="shared" si="8"/>
        <v>50433260.941785306</v>
      </c>
      <c r="AY23" s="15">
        <f t="shared" si="9"/>
        <v>41510626.176785879</v>
      </c>
      <c r="AZ23" s="75">
        <v>2.3E-3</v>
      </c>
      <c r="BA23" s="20">
        <f t="shared" si="10"/>
        <v>1276053.8</v>
      </c>
      <c r="BB23" s="20">
        <f t="shared" si="11"/>
        <v>1187434.3968607762</v>
      </c>
      <c r="BC23" s="20">
        <f t="shared" si="12"/>
        <v>1276053.8</v>
      </c>
      <c r="BD23" s="21">
        <f t="shared" si="13"/>
        <v>1187434.3968607762</v>
      </c>
      <c r="BE23" s="20">
        <f t="shared" si="36"/>
        <v>371885874.74178529</v>
      </c>
      <c r="BF23" s="20">
        <f t="shared" si="41"/>
        <v>265510351.4661634</v>
      </c>
      <c r="BG23" s="22">
        <f t="shared" si="44"/>
        <v>0</v>
      </c>
      <c r="BH23" s="22">
        <f t="shared" si="15"/>
        <v>-265510351.4661634</v>
      </c>
      <c r="BI23" s="53">
        <v>1</v>
      </c>
      <c r="BJ23" s="22">
        <f t="shared" si="38"/>
        <v>371885874.74178529</v>
      </c>
      <c r="BK23" s="22">
        <f t="shared" si="39"/>
        <v>265510351.4661634</v>
      </c>
      <c r="BL23" s="23">
        <f t="shared" si="42"/>
        <v>265510351.4661634</v>
      </c>
    </row>
    <row r="24" spans="1:64" hidden="1" x14ac:dyDescent="0.25">
      <c r="A24" s="53">
        <v>4</v>
      </c>
      <c r="B24" s="53" t="s">
        <v>63</v>
      </c>
      <c r="C24" s="54" t="s">
        <v>64</v>
      </c>
      <c r="D24" s="54">
        <v>44957</v>
      </c>
      <c r="E24" s="55" t="s">
        <v>67</v>
      </c>
      <c r="F24" s="55" t="s">
        <v>66</v>
      </c>
      <c r="G24" s="56">
        <v>2022</v>
      </c>
      <c r="H24" s="57">
        <v>283142262</v>
      </c>
      <c r="I24" s="14">
        <f t="shared" si="16"/>
        <v>0</v>
      </c>
      <c r="J24" s="67">
        <v>283142262</v>
      </c>
      <c r="K24" s="57">
        <v>84979839</v>
      </c>
      <c r="L24" s="14">
        <f t="shared" si="17"/>
        <v>0</v>
      </c>
      <c r="M24" s="67">
        <v>84979839</v>
      </c>
      <c r="N24" s="14">
        <f t="shared" si="18"/>
        <v>198162423</v>
      </c>
      <c r="O24" s="14">
        <f t="shared" si="19"/>
        <v>0</v>
      </c>
      <c r="P24" s="15">
        <f t="shared" si="20"/>
        <v>198162423</v>
      </c>
      <c r="Q24" s="57">
        <v>283142262</v>
      </c>
      <c r="R24" s="57">
        <v>84979839</v>
      </c>
      <c r="S24" s="15">
        <f t="shared" si="43"/>
        <v>198162423</v>
      </c>
      <c r="T24" s="14">
        <f t="shared" si="22"/>
        <v>0</v>
      </c>
      <c r="U24" s="14">
        <f t="shared" si="23"/>
        <v>0</v>
      </c>
      <c r="V24" s="14">
        <f t="shared" si="24"/>
        <v>0</v>
      </c>
      <c r="W24" s="14">
        <f t="shared" si="25"/>
        <v>0</v>
      </c>
      <c r="X24" s="70">
        <v>1</v>
      </c>
      <c r="Y24" s="14">
        <f t="shared" si="26"/>
        <v>0</v>
      </c>
      <c r="Z24" s="15">
        <f t="shared" si="27"/>
        <v>0</v>
      </c>
      <c r="AA24" s="57">
        <v>283142262</v>
      </c>
      <c r="AB24" s="57">
        <v>84979839</v>
      </c>
      <c r="AC24" s="15">
        <f t="shared" si="1"/>
        <v>198162423</v>
      </c>
      <c r="AD24" s="14">
        <f t="shared" si="28"/>
        <v>0</v>
      </c>
      <c r="AE24" s="15">
        <f t="shared" si="29"/>
        <v>0</v>
      </c>
      <c r="AF24" s="70">
        <v>0.75</v>
      </c>
      <c r="AG24" s="70">
        <v>0</v>
      </c>
      <c r="AH24" s="14">
        <f t="shared" si="2"/>
        <v>0</v>
      </c>
      <c r="AI24" s="15">
        <f t="shared" si="3"/>
        <v>0</v>
      </c>
      <c r="AJ24" s="16">
        <f t="shared" si="30"/>
        <v>0</v>
      </c>
      <c r="AK24" s="71">
        <v>0</v>
      </c>
      <c r="AL24" s="72">
        <v>0</v>
      </c>
      <c r="AM24" s="18">
        <f t="shared" si="4"/>
        <v>1</v>
      </c>
      <c r="AN24" s="14">
        <f t="shared" si="31"/>
        <v>0</v>
      </c>
      <c r="AO24" s="15">
        <f t="shared" si="32"/>
        <v>0</v>
      </c>
      <c r="AP24" s="16">
        <f t="shared" si="33"/>
        <v>0</v>
      </c>
      <c r="AQ24" s="19">
        <f t="shared" si="34"/>
        <v>0</v>
      </c>
      <c r="AR24" s="17">
        <f t="shared" si="35"/>
        <v>0</v>
      </c>
      <c r="AS24" s="18">
        <f t="shared" si="5"/>
        <v>1</v>
      </c>
      <c r="AT24" s="73">
        <v>0.86443752692586795</v>
      </c>
      <c r="AU24" s="14">
        <f t="shared" si="6"/>
        <v>0</v>
      </c>
      <c r="AV24" s="15">
        <f t="shared" si="40"/>
        <v>0</v>
      </c>
      <c r="AW24" s="74">
        <v>9.7948479432115043E-2</v>
      </c>
      <c r="AX24" s="14">
        <f t="shared" si="8"/>
        <v>0</v>
      </c>
      <c r="AY24" s="15">
        <f t="shared" si="9"/>
        <v>0</v>
      </c>
      <c r="AZ24" s="75">
        <v>3.2000000000000002E-3</v>
      </c>
      <c r="BA24" s="20">
        <f t="shared" si="10"/>
        <v>0</v>
      </c>
      <c r="BB24" s="20">
        <f t="shared" si="11"/>
        <v>0</v>
      </c>
      <c r="BC24" s="20">
        <f t="shared" si="12"/>
        <v>0</v>
      </c>
      <c r="BD24" s="21">
        <f t="shared" si="13"/>
        <v>0</v>
      </c>
      <c r="BE24" s="20">
        <f t="shared" si="36"/>
        <v>0</v>
      </c>
      <c r="BF24" s="20">
        <f t="shared" si="41"/>
        <v>0</v>
      </c>
      <c r="BG24" s="22">
        <f t="shared" si="44"/>
        <v>0</v>
      </c>
      <c r="BH24" s="22">
        <f t="shared" si="15"/>
        <v>0</v>
      </c>
      <c r="BI24" s="53">
        <v>1</v>
      </c>
      <c r="BJ24" s="22">
        <f t="shared" si="38"/>
        <v>0</v>
      </c>
      <c r="BK24" s="22">
        <f t="shared" si="39"/>
        <v>0</v>
      </c>
      <c r="BL24" s="23">
        <f t="shared" si="42"/>
        <v>0</v>
      </c>
    </row>
    <row r="25" spans="1:64" hidden="1" x14ac:dyDescent="0.25">
      <c r="A25" s="53">
        <v>4</v>
      </c>
      <c r="B25" s="53" t="s">
        <v>63</v>
      </c>
      <c r="C25" s="54" t="s">
        <v>64</v>
      </c>
      <c r="D25" s="54">
        <v>44957</v>
      </c>
      <c r="E25" s="55" t="s">
        <v>67</v>
      </c>
      <c r="F25" s="55" t="s">
        <v>66</v>
      </c>
      <c r="G25" s="56">
        <v>2023</v>
      </c>
      <c r="H25" s="57">
        <v>193960348</v>
      </c>
      <c r="I25" s="14">
        <f t="shared" si="16"/>
        <v>124458000</v>
      </c>
      <c r="J25" s="67">
        <v>318418348</v>
      </c>
      <c r="K25" s="57">
        <v>58855846</v>
      </c>
      <c r="L25" s="14">
        <f t="shared" si="17"/>
        <v>44182000</v>
      </c>
      <c r="M25" s="67">
        <v>103037846</v>
      </c>
      <c r="N25" s="14">
        <f t="shared" si="18"/>
        <v>135104502</v>
      </c>
      <c r="O25" s="14">
        <f t="shared" si="19"/>
        <v>80276000</v>
      </c>
      <c r="P25" s="15">
        <f t="shared" si="20"/>
        <v>215380502</v>
      </c>
      <c r="Q25" s="57">
        <v>175432348</v>
      </c>
      <c r="R25" s="57">
        <v>52278846</v>
      </c>
      <c r="S25" s="15">
        <f t="shared" si="43"/>
        <v>123153502</v>
      </c>
      <c r="T25" s="14">
        <f t="shared" si="22"/>
        <v>18528000</v>
      </c>
      <c r="U25" s="14">
        <f t="shared" si="23"/>
        <v>11951000</v>
      </c>
      <c r="V25" s="14">
        <f t="shared" si="24"/>
        <v>142986000</v>
      </c>
      <c r="W25" s="14">
        <f t="shared" si="25"/>
        <v>92227000</v>
      </c>
      <c r="X25" s="70">
        <v>1</v>
      </c>
      <c r="Y25" s="14">
        <f t="shared" si="26"/>
        <v>11951000</v>
      </c>
      <c r="Z25" s="15">
        <f t="shared" si="27"/>
        <v>92227000</v>
      </c>
      <c r="AA25" s="57">
        <v>29061493</v>
      </c>
      <c r="AB25" s="57">
        <v>8818497.0493973233</v>
      </c>
      <c r="AC25" s="15">
        <f t="shared" si="1"/>
        <v>20242995.950602677</v>
      </c>
      <c r="AD25" s="14">
        <f t="shared" si="28"/>
        <v>289356855</v>
      </c>
      <c r="AE25" s="15">
        <f t="shared" si="29"/>
        <v>289356855</v>
      </c>
      <c r="AF25" s="70">
        <v>0.78900000000000003</v>
      </c>
      <c r="AG25" s="70">
        <v>0</v>
      </c>
      <c r="AH25" s="14">
        <f t="shared" si="2"/>
        <v>228302558.595</v>
      </c>
      <c r="AI25" s="15">
        <f t="shared" si="3"/>
        <v>228302558.595</v>
      </c>
      <c r="AJ25" s="16">
        <f t="shared" si="30"/>
        <v>5.5</v>
      </c>
      <c r="AK25" s="71">
        <v>9</v>
      </c>
      <c r="AL25" s="72">
        <v>5.2555040428474031E-2</v>
      </c>
      <c r="AM25" s="18">
        <f t="shared" si="4"/>
        <v>0.97679732059221414</v>
      </c>
      <c r="AN25" s="14">
        <f t="shared" si="31"/>
        <v>90087086.486258134</v>
      </c>
      <c r="AO25" s="15">
        <f t="shared" si="32"/>
        <v>90087086.486258134</v>
      </c>
      <c r="AP25" s="16">
        <f t="shared" si="33"/>
        <v>5.5</v>
      </c>
      <c r="AQ25" s="19">
        <f t="shared" si="34"/>
        <v>9</v>
      </c>
      <c r="AR25" s="17">
        <f t="shared" si="35"/>
        <v>5.2555040428474031E-2</v>
      </c>
      <c r="AS25" s="18">
        <f t="shared" si="5"/>
        <v>0.97679732059221414</v>
      </c>
      <c r="AT25" s="73">
        <v>0.86443752692586795</v>
      </c>
      <c r="AU25" s="14">
        <f t="shared" si="6"/>
        <v>192774173.81263271</v>
      </c>
      <c r="AV25" s="15">
        <f t="shared" si="40"/>
        <v>192774173.81263271</v>
      </c>
      <c r="AW25" s="74">
        <v>9.7948479432115043E-2</v>
      </c>
      <c r="AX25" s="14">
        <f t="shared" si="8"/>
        <v>22361888.464841597</v>
      </c>
      <c r="AY25" s="15">
        <f t="shared" si="9"/>
        <v>18881937.198729627</v>
      </c>
      <c r="AZ25" s="75">
        <v>3.2000000000000002E-3</v>
      </c>
      <c r="BA25" s="20">
        <f t="shared" si="10"/>
        <v>925941.93599999999</v>
      </c>
      <c r="BB25" s="20">
        <f t="shared" si="11"/>
        <v>904457.60210876737</v>
      </c>
      <c r="BC25" s="20">
        <f t="shared" si="12"/>
        <v>925941.93599999999</v>
      </c>
      <c r="BD25" s="21">
        <f t="shared" si="13"/>
        <v>904457.60210876737</v>
      </c>
      <c r="BE25" s="20">
        <f t="shared" si="36"/>
        <v>159363388.99584159</v>
      </c>
      <c r="BF25" s="20">
        <f t="shared" si="41"/>
        <v>122473482.12721299</v>
      </c>
      <c r="BG25" s="22">
        <f t="shared" si="44"/>
        <v>102910506.04939732</v>
      </c>
      <c r="BH25" s="22">
        <f t="shared" si="15"/>
        <v>-19562976.077815667</v>
      </c>
      <c r="BI25" s="53">
        <v>1</v>
      </c>
      <c r="BJ25" s="22">
        <f t="shared" si="38"/>
        <v>56452882.946444273</v>
      </c>
      <c r="BK25" s="22">
        <f t="shared" si="39"/>
        <v>19562976.077815667</v>
      </c>
      <c r="BL25" s="23">
        <f t="shared" si="42"/>
        <v>122473482.12721299</v>
      </c>
    </row>
    <row r="26" spans="1:64" hidden="1" x14ac:dyDescent="0.25">
      <c r="A26" s="53">
        <v>4</v>
      </c>
      <c r="B26" s="53" t="s">
        <v>63</v>
      </c>
      <c r="C26" s="54" t="s">
        <v>64</v>
      </c>
      <c r="D26" s="54">
        <v>44957</v>
      </c>
      <c r="E26" s="55" t="s">
        <v>67</v>
      </c>
      <c r="F26" s="55" t="s">
        <v>66</v>
      </c>
      <c r="G26" s="56">
        <v>2024</v>
      </c>
      <c r="H26" s="57">
        <v>918000</v>
      </c>
      <c r="I26" s="14">
        <f t="shared" si="16"/>
        <v>312524000</v>
      </c>
      <c r="J26" s="67">
        <v>313442000</v>
      </c>
      <c r="K26" s="57">
        <v>326000</v>
      </c>
      <c r="L26" s="14">
        <f t="shared" si="17"/>
        <v>110945000</v>
      </c>
      <c r="M26" s="67">
        <v>111271000</v>
      </c>
      <c r="N26" s="14">
        <f t="shared" si="18"/>
        <v>592000</v>
      </c>
      <c r="O26" s="14">
        <f t="shared" si="19"/>
        <v>201579000</v>
      </c>
      <c r="P26" s="15">
        <f t="shared" si="20"/>
        <v>202171000</v>
      </c>
      <c r="Q26" s="57">
        <v>0</v>
      </c>
      <c r="R26" s="57">
        <v>0</v>
      </c>
      <c r="S26" s="15">
        <f t="shared" si="43"/>
        <v>0</v>
      </c>
      <c r="T26" s="14">
        <f t="shared" si="22"/>
        <v>918000</v>
      </c>
      <c r="U26" s="14">
        <f t="shared" si="23"/>
        <v>592000</v>
      </c>
      <c r="V26" s="14">
        <f t="shared" si="24"/>
        <v>313442000</v>
      </c>
      <c r="W26" s="14">
        <f t="shared" si="25"/>
        <v>202171000</v>
      </c>
      <c r="X26" s="70">
        <v>1</v>
      </c>
      <c r="Y26" s="14">
        <f t="shared" si="26"/>
        <v>592000</v>
      </c>
      <c r="Z26" s="15">
        <f t="shared" si="27"/>
        <v>202171000</v>
      </c>
      <c r="AA26" s="57">
        <v>0</v>
      </c>
      <c r="AB26" s="57">
        <v>0</v>
      </c>
      <c r="AC26" s="15">
        <f t="shared" si="1"/>
        <v>0</v>
      </c>
      <c r="AD26" s="14">
        <f t="shared" si="28"/>
        <v>313442000</v>
      </c>
      <c r="AE26" s="15">
        <f t="shared" si="29"/>
        <v>313442000</v>
      </c>
      <c r="AF26" s="70">
        <v>0.80800000000000005</v>
      </c>
      <c r="AG26" s="70">
        <v>0</v>
      </c>
      <c r="AH26" s="14">
        <f t="shared" si="2"/>
        <v>253261136.00000003</v>
      </c>
      <c r="AI26" s="15">
        <f t="shared" si="3"/>
        <v>253261136.00000003</v>
      </c>
      <c r="AJ26" s="16">
        <f t="shared" si="30"/>
        <v>17</v>
      </c>
      <c r="AK26" s="71">
        <v>21</v>
      </c>
      <c r="AL26" s="72">
        <v>5.2120373838408521E-2</v>
      </c>
      <c r="AM26" s="18">
        <f t="shared" si="4"/>
        <v>0.93055198523822125</v>
      </c>
      <c r="AN26" s="14">
        <f t="shared" si="31"/>
        <v>188130625.40759644</v>
      </c>
      <c r="AO26" s="15">
        <f t="shared" si="32"/>
        <v>188130625.40759644</v>
      </c>
      <c r="AP26" s="16">
        <f t="shared" si="33"/>
        <v>17</v>
      </c>
      <c r="AQ26" s="19">
        <f t="shared" si="34"/>
        <v>21</v>
      </c>
      <c r="AR26" s="17">
        <f t="shared" si="35"/>
        <v>5.2120373838408521E-2</v>
      </c>
      <c r="AS26" s="18">
        <f t="shared" si="5"/>
        <v>0.93055198523822125</v>
      </c>
      <c r="AT26" s="73">
        <v>0.86443752692586795</v>
      </c>
      <c r="AU26" s="14">
        <f t="shared" si="6"/>
        <v>203724285.22698236</v>
      </c>
      <c r="AV26" s="15">
        <f t="shared" si="40"/>
        <v>203724285.22698236</v>
      </c>
      <c r="AW26" s="74">
        <v>9.7948479432115043E-2</v>
      </c>
      <c r="AX26" s="14">
        <f t="shared" si="8"/>
        <v>24806543.170450095</v>
      </c>
      <c r="AY26" s="15">
        <f t="shared" si="9"/>
        <v>19954483.96137742</v>
      </c>
      <c r="AZ26" s="75">
        <v>3.2000000000000002E-3</v>
      </c>
      <c r="BA26" s="20">
        <f t="shared" si="10"/>
        <v>1003014.4</v>
      </c>
      <c r="BB26" s="20">
        <f t="shared" si="11"/>
        <v>933357.04114252341</v>
      </c>
      <c r="BC26" s="20">
        <f t="shared" si="12"/>
        <v>1003014.4</v>
      </c>
      <c r="BD26" s="21">
        <f t="shared" si="13"/>
        <v>933357.04114252341</v>
      </c>
      <c r="BE26" s="20">
        <f t="shared" si="36"/>
        <v>76899693.570450127</v>
      </c>
      <c r="BF26" s="20">
        <f t="shared" si="41"/>
        <v>36481500.821905851</v>
      </c>
      <c r="BG26" s="22">
        <f t="shared" si="44"/>
        <v>0</v>
      </c>
      <c r="BH26" s="22">
        <f t="shared" si="15"/>
        <v>-36481500.821905851</v>
      </c>
      <c r="BI26" s="53">
        <v>1</v>
      </c>
      <c r="BJ26" s="22">
        <f t="shared" si="38"/>
        <v>76899693.570450127</v>
      </c>
      <c r="BK26" s="22">
        <f t="shared" si="39"/>
        <v>36481500.821905851</v>
      </c>
      <c r="BL26" s="23">
        <f t="shared" si="42"/>
        <v>36481500.821905851</v>
      </c>
    </row>
    <row r="27" spans="1:64" hidden="1" x14ac:dyDescent="0.25">
      <c r="A27" s="53">
        <v>4</v>
      </c>
      <c r="B27" s="53" t="s">
        <v>63</v>
      </c>
      <c r="C27" s="54" t="s">
        <v>64</v>
      </c>
      <c r="D27" s="54">
        <v>44957</v>
      </c>
      <c r="E27" s="55" t="s">
        <v>68</v>
      </c>
      <c r="F27" s="55" t="s">
        <v>66</v>
      </c>
      <c r="G27" s="56">
        <v>2022</v>
      </c>
      <c r="H27" s="57">
        <v>162650155</v>
      </c>
      <c r="I27" s="14">
        <f t="shared" si="16"/>
        <v>0</v>
      </c>
      <c r="J27" s="67">
        <v>162650155</v>
      </c>
      <c r="K27" s="57">
        <v>48898538</v>
      </c>
      <c r="L27" s="14">
        <f t="shared" si="17"/>
        <v>0</v>
      </c>
      <c r="M27" s="67">
        <v>48898538</v>
      </c>
      <c r="N27" s="14">
        <f t="shared" si="18"/>
        <v>113751617</v>
      </c>
      <c r="O27" s="14">
        <f t="shared" si="19"/>
        <v>0</v>
      </c>
      <c r="P27" s="15">
        <f t="shared" si="20"/>
        <v>113751617</v>
      </c>
      <c r="Q27" s="57">
        <v>162650155</v>
      </c>
      <c r="R27" s="57">
        <v>48898538</v>
      </c>
      <c r="S27" s="15">
        <f t="shared" si="43"/>
        <v>113751617</v>
      </c>
      <c r="T27" s="14">
        <f t="shared" si="22"/>
        <v>0</v>
      </c>
      <c r="U27" s="14">
        <f t="shared" si="23"/>
        <v>0</v>
      </c>
      <c r="V27" s="14">
        <f t="shared" si="24"/>
        <v>0</v>
      </c>
      <c r="W27" s="14">
        <f t="shared" si="25"/>
        <v>0</v>
      </c>
      <c r="X27" s="70">
        <v>1</v>
      </c>
      <c r="Y27" s="14">
        <f t="shared" si="26"/>
        <v>0</v>
      </c>
      <c r="Z27" s="15">
        <f t="shared" si="27"/>
        <v>0</v>
      </c>
      <c r="AA27" s="57">
        <v>162650155</v>
      </c>
      <c r="AB27" s="57">
        <v>48898538</v>
      </c>
      <c r="AC27" s="15">
        <f t="shared" si="1"/>
        <v>113751617</v>
      </c>
      <c r="AD27" s="14">
        <f t="shared" si="28"/>
        <v>0</v>
      </c>
      <c r="AE27" s="15">
        <f t="shared" si="29"/>
        <v>0</v>
      </c>
      <c r="AF27" s="70">
        <v>0.94099999999999995</v>
      </c>
      <c r="AG27" s="70">
        <v>0</v>
      </c>
      <c r="AH27" s="14">
        <f t="shared" si="2"/>
        <v>0</v>
      </c>
      <c r="AI27" s="15">
        <f t="shared" si="3"/>
        <v>0</v>
      </c>
      <c r="AJ27" s="16">
        <f t="shared" si="30"/>
        <v>0</v>
      </c>
      <c r="AK27" s="71">
        <v>0</v>
      </c>
      <c r="AL27" s="72">
        <v>0</v>
      </c>
      <c r="AM27" s="18">
        <f t="shared" si="4"/>
        <v>1</v>
      </c>
      <c r="AN27" s="14">
        <f t="shared" si="31"/>
        <v>0</v>
      </c>
      <c r="AO27" s="15">
        <f t="shared" si="32"/>
        <v>0</v>
      </c>
      <c r="AP27" s="16">
        <f t="shared" si="33"/>
        <v>0</v>
      </c>
      <c r="AQ27" s="19">
        <f t="shared" si="34"/>
        <v>0</v>
      </c>
      <c r="AR27" s="17">
        <f t="shared" si="35"/>
        <v>0</v>
      </c>
      <c r="AS27" s="18">
        <f t="shared" si="5"/>
        <v>1</v>
      </c>
      <c r="AT27" s="73">
        <v>0.88711254583132626</v>
      </c>
      <c r="AU27" s="14">
        <f t="shared" si="6"/>
        <v>0</v>
      </c>
      <c r="AV27" s="15">
        <f t="shared" si="40"/>
        <v>0</v>
      </c>
      <c r="AW27" s="74">
        <v>9.5000737699733079E-2</v>
      </c>
      <c r="AX27" s="14">
        <f t="shared" si="8"/>
        <v>0</v>
      </c>
      <c r="AY27" s="15">
        <f t="shared" si="9"/>
        <v>0</v>
      </c>
      <c r="AZ27" s="75">
        <v>4.8999999999999998E-3</v>
      </c>
      <c r="BA27" s="20">
        <f t="shared" si="10"/>
        <v>0</v>
      </c>
      <c r="BB27" s="20">
        <f t="shared" si="11"/>
        <v>0</v>
      </c>
      <c r="BC27" s="20">
        <f t="shared" si="12"/>
        <v>0</v>
      </c>
      <c r="BD27" s="21">
        <f t="shared" si="13"/>
        <v>0</v>
      </c>
      <c r="BE27" s="20">
        <f t="shared" si="36"/>
        <v>0</v>
      </c>
      <c r="BF27" s="20">
        <f t="shared" si="41"/>
        <v>0</v>
      </c>
      <c r="BG27" s="22">
        <f t="shared" si="44"/>
        <v>0</v>
      </c>
      <c r="BH27" s="22">
        <f t="shared" si="15"/>
        <v>0</v>
      </c>
      <c r="BI27" s="53">
        <v>1</v>
      </c>
      <c r="BJ27" s="22">
        <f t="shared" si="38"/>
        <v>0</v>
      </c>
      <c r="BK27" s="22">
        <f t="shared" si="39"/>
        <v>0</v>
      </c>
      <c r="BL27" s="23">
        <f t="shared" si="42"/>
        <v>0</v>
      </c>
    </row>
    <row r="28" spans="1:64" hidden="1" x14ac:dyDescent="0.25">
      <c r="A28" s="53">
        <v>4</v>
      </c>
      <c r="B28" s="53" t="s">
        <v>63</v>
      </c>
      <c r="C28" s="54" t="s">
        <v>64</v>
      </c>
      <c r="D28" s="54">
        <v>44957</v>
      </c>
      <c r="E28" s="55" t="s">
        <v>68</v>
      </c>
      <c r="F28" s="55" t="s">
        <v>66</v>
      </c>
      <c r="G28" s="56">
        <v>2023</v>
      </c>
      <c r="H28" s="57">
        <v>104487077</v>
      </c>
      <c r="I28" s="14">
        <f t="shared" si="16"/>
        <v>78251000</v>
      </c>
      <c r="J28" s="67">
        <v>182738077</v>
      </c>
      <c r="K28" s="57">
        <v>31906318</v>
      </c>
      <c r="L28" s="14">
        <f t="shared" si="17"/>
        <v>27778000</v>
      </c>
      <c r="M28" s="67">
        <v>59684318</v>
      </c>
      <c r="N28" s="14">
        <f t="shared" si="18"/>
        <v>72580759</v>
      </c>
      <c r="O28" s="14">
        <f t="shared" si="19"/>
        <v>50473000</v>
      </c>
      <c r="P28" s="15">
        <f t="shared" si="20"/>
        <v>123053759</v>
      </c>
      <c r="Q28" s="57">
        <v>91001077</v>
      </c>
      <c r="R28" s="57">
        <v>27118318</v>
      </c>
      <c r="S28" s="15">
        <f t="shared" si="43"/>
        <v>63882759</v>
      </c>
      <c r="T28" s="14">
        <f t="shared" si="22"/>
        <v>13486000</v>
      </c>
      <c r="U28" s="14">
        <f t="shared" si="23"/>
        <v>8698000</v>
      </c>
      <c r="V28" s="14">
        <f t="shared" si="24"/>
        <v>91737000</v>
      </c>
      <c r="W28" s="14">
        <f t="shared" si="25"/>
        <v>59171000</v>
      </c>
      <c r="X28" s="70">
        <v>1</v>
      </c>
      <c r="Y28" s="14">
        <f t="shared" si="26"/>
        <v>8698000</v>
      </c>
      <c r="Z28" s="15">
        <f t="shared" si="27"/>
        <v>59171000</v>
      </c>
      <c r="AA28" s="57">
        <v>14569522</v>
      </c>
      <c r="AB28" s="57">
        <v>4448969.3403902575</v>
      </c>
      <c r="AC28" s="15">
        <f t="shared" si="1"/>
        <v>10120552.659609742</v>
      </c>
      <c r="AD28" s="14">
        <f t="shared" si="28"/>
        <v>168168555</v>
      </c>
      <c r="AE28" s="15">
        <f t="shared" si="29"/>
        <v>168168555</v>
      </c>
      <c r="AF28" s="70">
        <v>0.98199999999999998</v>
      </c>
      <c r="AG28" s="70">
        <v>0</v>
      </c>
      <c r="AH28" s="14">
        <f t="shared" si="2"/>
        <v>165141521.00999999</v>
      </c>
      <c r="AI28" s="15">
        <f t="shared" si="3"/>
        <v>165141521.00999999</v>
      </c>
      <c r="AJ28" s="16">
        <f t="shared" si="30"/>
        <v>5.5</v>
      </c>
      <c r="AK28" s="71">
        <v>9</v>
      </c>
      <c r="AL28" s="72">
        <v>5.2555040428474031E-2</v>
      </c>
      <c r="AM28" s="18">
        <f t="shared" si="4"/>
        <v>0.97679732059221414</v>
      </c>
      <c r="AN28" s="14">
        <f t="shared" si="31"/>
        <v>57798074.256761901</v>
      </c>
      <c r="AO28" s="15">
        <f t="shared" si="32"/>
        <v>57798074.256761901</v>
      </c>
      <c r="AP28" s="16">
        <f t="shared" si="33"/>
        <v>5.5</v>
      </c>
      <c r="AQ28" s="19">
        <f t="shared" si="34"/>
        <v>9</v>
      </c>
      <c r="AR28" s="17">
        <f t="shared" si="35"/>
        <v>5.2555040428474031E-2</v>
      </c>
      <c r="AS28" s="18">
        <f t="shared" si="5"/>
        <v>0.97679732059221414</v>
      </c>
      <c r="AT28" s="73">
        <v>0.88711254583132626</v>
      </c>
      <c r="AU28" s="14">
        <f t="shared" si="6"/>
        <v>143099943.12385404</v>
      </c>
      <c r="AV28" s="15">
        <f t="shared" si="40"/>
        <v>143099943.12385404</v>
      </c>
      <c r="AW28" s="74">
        <v>9.5000737699733079E-2</v>
      </c>
      <c r="AX28" s="14">
        <f t="shared" si="8"/>
        <v>15688566.320805969</v>
      </c>
      <c r="AY28" s="15">
        <f t="shared" si="9"/>
        <v>13594600.161555979</v>
      </c>
      <c r="AZ28" s="75">
        <v>4.8999999999999998E-3</v>
      </c>
      <c r="BA28" s="20">
        <f t="shared" si="10"/>
        <v>824025.91949999996</v>
      </c>
      <c r="BB28" s="20">
        <f t="shared" si="11"/>
        <v>804906.31026613549</v>
      </c>
      <c r="BC28" s="20">
        <f t="shared" si="12"/>
        <v>824025.91949999996</v>
      </c>
      <c r="BD28" s="21">
        <f t="shared" si="13"/>
        <v>804906.31026613549</v>
      </c>
      <c r="BE28" s="20">
        <f t="shared" si="36"/>
        <v>122483113.25030595</v>
      </c>
      <c r="BF28" s="20">
        <f t="shared" si="41"/>
        <v>99701375.338914245</v>
      </c>
      <c r="BG28" s="22">
        <f t="shared" si="44"/>
        <v>53762206.340390258</v>
      </c>
      <c r="BH28" s="22">
        <f t="shared" si="15"/>
        <v>-45939168.998523988</v>
      </c>
      <c r="BI28" s="53">
        <v>1</v>
      </c>
      <c r="BJ28" s="22">
        <f t="shared" si="38"/>
        <v>68720906.909915686</v>
      </c>
      <c r="BK28" s="22">
        <f t="shared" si="39"/>
        <v>45939168.998523988</v>
      </c>
      <c r="BL28" s="23">
        <f t="shared" si="42"/>
        <v>99701375.338914245</v>
      </c>
    </row>
    <row r="29" spans="1:64" hidden="1" x14ac:dyDescent="0.25">
      <c r="A29" s="53">
        <v>4</v>
      </c>
      <c r="B29" s="53" t="s">
        <v>63</v>
      </c>
      <c r="C29" s="54" t="s">
        <v>64</v>
      </c>
      <c r="D29" s="54">
        <v>44957</v>
      </c>
      <c r="E29" s="55" t="s">
        <v>68</v>
      </c>
      <c r="F29" s="55" t="s">
        <v>66</v>
      </c>
      <c r="G29" s="56">
        <v>2024</v>
      </c>
      <c r="H29" s="57">
        <v>591000</v>
      </c>
      <c r="I29" s="14">
        <f t="shared" si="16"/>
        <v>191258000</v>
      </c>
      <c r="J29" s="67">
        <v>191849000</v>
      </c>
      <c r="K29" s="57">
        <v>210000</v>
      </c>
      <c r="L29" s="14">
        <f t="shared" si="17"/>
        <v>67896000</v>
      </c>
      <c r="M29" s="67">
        <v>68106000</v>
      </c>
      <c r="N29" s="14">
        <f t="shared" si="18"/>
        <v>381000</v>
      </c>
      <c r="O29" s="14">
        <f t="shared" si="19"/>
        <v>123362000</v>
      </c>
      <c r="P29" s="15">
        <f t="shared" si="20"/>
        <v>123743000</v>
      </c>
      <c r="Q29" s="57">
        <v>0</v>
      </c>
      <c r="R29" s="57">
        <v>0</v>
      </c>
      <c r="S29" s="15">
        <f t="shared" si="43"/>
        <v>0</v>
      </c>
      <c r="T29" s="14">
        <f t="shared" si="22"/>
        <v>591000</v>
      </c>
      <c r="U29" s="14">
        <f t="shared" si="23"/>
        <v>381000</v>
      </c>
      <c r="V29" s="14">
        <f t="shared" si="24"/>
        <v>191849000</v>
      </c>
      <c r="W29" s="14">
        <f t="shared" si="25"/>
        <v>123743000</v>
      </c>
      <c r="X29" s="70">
        <v>1</v>
      </c>
      <c r="Y29" s="14">
        <f t="shared" si="26"/>
        <v>381000</v>
      </c>
      <c r="Z29" s="15">
        <f t="shared" si="27"/>
        <v>123743000</v>
      </c>
      <c r="AA29" s="57">
        <v>0</v>
      </c>
      <c r="AB29" s="57">
        <v>0</v>
      </c>
      <c r="AC29" s="15">
        <f t="shared" si="1"/>
        <v>0</v>
      </c>
      <c r="AD29" s="14">
        <f t="shared" si="28"/>
        <v>191849000</v>
      </c>
      <c r="AE29" s="15">
        <f t="shared" si="29"/>
        <v>191849000</v>
      </c>
      <c r="AF29" s="70">
        <v>1.008</v>
      </c>
      <c r="AG29" s="70">
        <v>0</v>
      </c>
      <c r="AH29" s="14">
        <f t="shared" si="2"/>
        <v>193383792</v>
      </c>
      <c r="AI29" s="15">
        <f t="shared" si="3"/>
        <v>193383792</v>
      </c>
      <c r="AJ29" s="16">
        <f t="shared" si="30"/>
        <v>17</v>
      </c>
      <c r="AK29" s="71">
        <v>21</v>
      </c>
      <c r="AL29" s="72">
        <v>5.2120373838408521E-2</v>
      </c>
      <c r="AM29" s="18">
        <f t="shared" si="4"/>
        <v>0.93055198523822125</v>
      </c>
      <c r="AN29" s="14">
        <f t="shared" si="31"/>
        <v>115149294.30933321</v>
      </c>
      <c r="AO29" s="15">
        <f t="shared" si="32"/>
        <v>115149294.30933321</v>
      </c>
      <c r="AP29" s="16">
        <f t="shared" si="33"/>
        <v>17</v>
      </c>
      <c r="AQ29" s="19">
        <f t="shared" si="34"/>
        <v>21</v>
      </c>
      <c r="AR29" s="17">
        <f t="shared" si="35"/>
        <v>5.2120373838408521E-2</v>
      </c>
      <c r="AS29" s="18">
        <f t="shared" si="5"/>
        <v>0.93055198523822125</v>
      </c>
      <c r="AT29" s="73">
        <v>0.88711254583132626</v>
      </c>
      <c r="AU29" s="14">
        <f t="shared" si="6"/>
        <v>159639159.70795104</v>
      </c>
      <c r="AV29" s="15">
        <f t="shared" si="40"/>
        <v>159639159.70795104</v>
      </c>
      <c r="AW29" s="74">
        <v>9.5000737699733079E-2</v>
      </c>
      <c r="AX29" s="14">
        <f t="shared" si="8"/>
        <v>18371602.89917174</v>
      </c>
      <c r="AY29" s="15">
        <f t="shared" si="9"/>
        <v>15165837.938020853</v>
      </c>
      <c r="AZ29" s="75">
        <v>4.8999999999999998E-3</v>
      </c>
      <c r="BA29" s="20">
        <f t="shared" si="10"/>
        <v>940060.1</v>
      </c>
      <c r="BB29" s="20">
        <f t="shared" si="11"/>
        <v>874774.79229824082</v>
      </c>
      <c r="BC29" s="20">
        <f t="shared" si="12"/>
        <v>940060.1</v>
      </c>
      <c r="BD29" s="21">
        <f t="shared" si="13"/>
        <v>874774.79229824082</v>
      </c>
      <c r="BE29" s="20">
        <f t="shared" si="36"/>
        <v>88952454.999171734</v>
      </c>
      <c r="BF29" s="20">
        <f t="shared" si="41"/>
        <v>60530478.128936917</v>
      </c>
      <c r="BG29" s="22">
        <f t="shared" si="44"/>
        <v>0</v>
      </c>
      <c r="BH29" s="22">
        <f t="shared" si="15"/>
        <v>-60530478.128936917</v>
      </c>
      <c r="BI29" s="53">
        <v>1</v>
      </c>
      <c r="BJ29" s="22">
        <f t="shared" si="38"/>
        <v>88952454.999171734</v>
      </c>
      <c r="BK29" s="22">
        <f t="shared" si="39"/>
        <v>60530478.128936917</v>
      </c>
      <c r="BL29" s="23">
        <f t="shared" si="42"/>
        <v>60530478.128936917</v>
      </c>
    </row>
    <row r="30" spans="1:64" hidden="1" x14ac:dyDescent="0.25">
      <c r="A30" s="53">
        <v>4</v>
      </c>
      <c r="B30" s="53" t="s">
        <v>63</v>
      </c>
      <c r="C30" s="54" t="s">
        <v>64</v>
      </c>
      <c r="D30" s="54">
        <v>44957</v>
      </c>
      <c r="E30" s="55" t="s">
        <v>69</v>
      </c>
      <c r="F30" s="55" t="s">
        <v>66</v>
      </c>
      <c r="G30" s="56">
        <v>2022</v>
      </c>
      <c r="H30" s="57">
        <v>18772106</v>
      </c>
      <c r="I30" s="14">
        <f t="shared" si="16"/>
        <v>0</v>
      </c>
      <c r="J30" s="67">
        <v>18772106</v>
      </c>
      <c r="K30" s="57">
        <v>5620673</v>
      </c>
      <c r="L30" s="14">
        <f t="shared" si="17"/>
        <v>0</v>
      </c>
      <c r="M30" s="67">
        <v>5620673</v>
      </c>
      <c r="N30" s="14">
        <f t="shared" si="18"/>
        <v>13151433</v>
      </c>
      <c r="O30" s="14">
        <f t="shared" si="19"/>
        <v>0</v>
      </c>
      <c r="P30" s="15">
        <f t="shared" si="20"/>
        <v>13151433</v>
      </c>
      <c r="Q30" s="57">
        <v>18772106</v>
      </c>
      <c r="R30" s="57">
        <v>5620673</v>
      </c>
      <c r="S30" s="15">
        <f t="shared" si="43"/>
        <v>13151433</v>
      </c>
      <c r="T30" s="14">
        <f t="shared" si="22"/>
        <v>0</v>
      </c>
      <c r="U30" s="14">
        <f t="shared" si="23"/>
        <v>0</v>
      </c>
      <c r="V30" s="14">
        <f t="shared" si="24"/>
        <v>0</v>
      </c>
      <c r="W30" s="14">
        <f t="shared" si="25"/>
        <v>0</v>
      </c>
      <c r="X30" s="70">
        <v>1</v>
      </c>
      <c r="Y30" s="14">
        <f t="shared" si="26"/>
        <v>0</v>
      </c>
      <c r="Z30" s="15">
        <f t="shared" si="27"/>
        <v>0</v>
      </c>
      <c r="AA30" s="57">
        <v>18772106</v>
      </c>
      <c r="AB30" s="57">
        <v>5620673</v>
      </c>
      <c r="AC30" s="15">
        <f t="shared" si="1"/>
        <v>13151433</v>
      </c>
      <c r="AD30" s="14">
        <f t="shared" si="28"/>
        <v>0</v>
      </c>
      <c r="AE30" s="15">
        <f t="shared" si="29"/>
        <v>0</v>
      </c>
      <c r="AF30" s="70">
        <v>0.77500000000000002</v>
      </c>
      <c r="AG30" s="70">
        <v>0</v>
      </c>
      <c r="AH30" s="14">
        <f t="shared" si="2"/>
        <v>0</v>
      </c>
      <c r="AI30" s="15">
        <f t="shared" si="3"/>
        <v>0</v>
      </c>
      <c r="AJ30" s="16">
        <f t="shared" si="30"/>
        <v>0</v>
      </c>
      <c r="AK30" s="71">
        <v>0</v>
      </c>
      <c r="AL30" s="72">
        <v>0</v>
      </c>
      <c r="AM30" s="18">
        <f t="shared" si="4"/>
        <v>1</v>
      </c>
      <c r="AN30" s="14">
        <f t="shared" si="31"/>
        <v>0</v>
      </c>
      <c r="AO30" s="15">
        <f t="shared" si="32"/>
        <v>0</v>
      </c>
      <c r="AP30" s="16">
        <f t="shared" si="33"/>
        <v>0</v>
      </c>
      <c r="AQ30" s="19">
        <f t="shared" si="34"/>
        <v>0</v>
      </c>
      <c r="AR30" s="17">
        <f t="shared" si="35"/>
        <v>0</v>
      </c>
      <c r="AS30" s="18">
        <f t="shared" si="5"/>
        <v>1</v>
      </c>
      <c r="AT30" s="73">
        <v>0.87745652235414018</v>
      </c>
      <c r="AU30" s="14">
        <f t="shared" si="6"/>
        <v>0</v>
      </c>
      <c r="AV30" s="15">
        <f t="shared" si="40"/>
        <v>0</v>
      </c>
      <c r="AW30" s="74">
        <v>0.10999396599513919</v>
      </c>
      <c r="AX30" s="14">
        <f t="shared" si="8"/>
        <v>0</v>
      </c>
      <c r="AY30" s="15">
        <f t="shared" si="9"/>
        <v>0</v>
      </c>
      <c r="AZ30" s="75">
        <v>2.58E-2</v>
      </c>
      <c r="BA30" s="20">
        <f t="shared" si="10"/>
        <v>0</v>
      </c>
      <c r="BB30" s="20">
        <f t="shared" si="11"/>
        <v>0</v>
      </c>
      <c r="BC30" s="20">
        <f t="shared" si="12"/>
        <v>0</v>
      </c>
      <c r="BD30" s="21">
        <f t="shared" si="13"/>
        <v>0</v>
      </c>
      <c r="BE30" s="20">
        <f t="shared" si="36"/>
        <v>0</v>
      </c>
      <c r="BF30" s="20">
        <f t="shared" si="41"/>
        <v>0</v>
      </c>
      <c r="BG30" s="22">
        <f t="shared" si="44"/>
        <v>0</v>
      </c>
      <c r="BH30" s="22">
        <f t="shared" si="15"/>
        <v>0</v>
      </c>
      <c r="BI30" s="53">
        <v>1</v>
      </c>
      <c r="BJ30" s="22">
        <f t="shared" si="38"/>
        <v>0</v>
      </c>
      <c r="BK30" s="22">
        <f t="shared" si="39"/>
        <v>0</v>
      </c>
      <c r="BL30" s="23">
        <f t="shared" si="42"/>
        <v>0</v>
      </c>
    </row>
    <row r="31" spans="1:64" hidden="1" x14ac:dyDescent="0.25">
      <c r="A31" s="53">
        <v>4</v>
      </c>
      <c r="B31" s="53" t="s">
        <v>63</v>
      </c>
      <c r="C31" s="54" t="s">
        <v>64</v>
      </c>
      <c r="D31" s="54">
        <v>44957</v>
      </c>
      <c r="E31" s="55" t="s">
        <v>69</v>
      </c>
      <c r="F31" s="55" t="s">
        <v>66</v>
      </c>
      <c r="G31" s="56">
        <v>2023</v>
      </c>
      <c r="H31" s="57">
        <v>8623333</v>
      </c>
      <c r="I31" s="14">
        <f t="shared" si="16"/>
        <v>9547000</v>
      </c>
      <c r="J31" s="67">
        <v>18170333</v>
      </c>
      <c r="K31" s="57">
        <v>2726113</v>
      </c>
      <c r="L31" s="14">
        <f t="shared" si="17"/>
        <v>3962000</v>
      </c>
      <c r="M31" s="67">
        <v>6688113</v>
      </c>
      <c r="N31" s="14">
        <f t="shared" si="18"/>
        <v>5897220</v>
      </c>
      <c r="O31" s="14">
        <f t="shared" si="19"/>
        <v>5585000</v>
      </c>
      <c r="P31" s="15">
        <f t="shared" si="20"/>
        <v>11482220</v>
      </c>
      <c r="Q31" s="57">
        <v>6935333</v>
      </c>
      <c r="R31" s="57">
        <v>2025113</v>
      </c>
      <c r="S31" s="15">
        <f t="shared" si="43"/>
        <v>4910220</v>
      </c>
      <c r="T31" s="14">
        <f t="shared" si="22"/>
        <v>1688000</v>
      </c>
      <c r="U31" s="14">
        <f t="shared" si="23"/>
        <v>987000</v>
      </c>
      <c r="V31" s="14">
        <f t="shared" si="24"/>
        <v>11235000</v>
      </c>
      <c r="W31" s="14">
        <f t="shared" si="25"/>
        <v>6572000</v>
      </c>
      <c r="X31" s="70">
        <v>1</v>
      </c>
      <c r="Y31" s="14">
        <f t="shared" si="26"/>
        <v>987000</v>
      </c>
      <c r="Z31" s="15">
        <f t="shared" si="27"/>
        <v>6572000</v>
      </c>
      <c r="AA31" s="57">
        <v>1161462</v>
      </c>
      <c r="AB31" s="57">
        <v>367175.50594485918</v>
      </c>
      <c r="AC31" s="15">
        <f t="shared" si="1"/>
        <v>794286.49405514076</v>
      </c>
      <c r="AD31" s="14">
        <f t="shared" si="28"/>
        <v>17008871</v>
      </c>
      <c r="AE31" s="15">
        <f t="shared" si="29"/>
        <v>17008871</v>
      </c>
      <c r="AF31" s="70">
        <v>0.95899999999999996</v>
      </c>
      <c r="AG31" s="70">
        <v>0</v>
      </c>
      <c r="AH31" s="14">
        <f t="shared" si="2"/>
        <v>16311507.288999999</v>
      </c>
      <c r="AI31" s="15">
        <f t="shared" si="3"/>
        <v>16311507.288999999</v>
      </c>
      <c r="AJ31" s="16">
        <f t="shared" si="30"/>
        <v>5.5</v>
      </c>
      <c r="AK31" s="71">
        <v>9</v>
      </c>
      <c r="AL31" s="72">
        <v>5.2555040428474031E-2</v>
      </c>
      <c r="AM31" s="18">
        <f t="shared" si="4"/>
        <v>0.97679732059221414</v>
      </c>
      <c r="AN31" s="14">
        <f t="shared" si="31"/>
        <v>6419511.9909320315</v>
      </c>
      <c r="AO31" s="15">
        <f t="shared" si="32"/>
        <v>6419511.9909320315</v>
      </c>
      <c r="AP31" s="16">
        <f t="shared" si="33"/>
        <v>5.5</v>
      </c>
      <c r="AQ31" s="19">
        <f t="shared" si="34"/>
        <v>9</v>
      </c>
      <c r="AR31" s="17">
        <f t="shared" si="35"/>
        <v>5.2555040428474031E-2</v>
      </c>
      <c r="AS31" s="18">
        <f t="shared" si="5"/>
        <v>0.97679732059221414</v>
      </c>
      <c r="AT31" s="73">
        <v>0.87745652235414018</v>
      </c>
      <c r="AU31" s="14">
        <f t="shared" si="6"/>
        <v>13980546.898489505</v>
      </c>
      <c r="AV31" s="15">
        <f t="shared" si="40"/>
        <v>13980546.898489505</v>
      </c>
      <c r="AW31" s="74">
        <v>0.10999396599513919</v>
      </c>
      <c r="AX31" s="14">
        <f t="shared" si="8"/>
        <v>1794167.378075731</v>
      </c>
      <c r="AY31" s="15">
        <f t="shared" si="9"/>
        <v>1537775.8001459034</v>
      </c>
      <c r="AZ31" s="75">
        <v>2.58E-2</v>
      </c>
      <c r="BA31" s="20">
        <f t="shared" si="10"/>
        <v>438828.87180000002</v>
      </c>
      <c r="BB31" s="20">
        <f t="shared" si="11"/>
        <v>428646.86617274425</v>
      </c>
      <c r="BC31" s="20">
        <f t="shared" si="12"/>
        <v>438828.87180000002</v>
      </c>
      <c r="BD31" s="21">
        <f t="shared" si="13"/>
        <v>428646.86617274425</v>
      </c>
      <c r="BE31" s="20">
        <f t="shared" si="36"/>
        <v>11972503.538875733</v>
      </c>
      <c r="BF31" s="20">
        <f t="shared" si="41"/>
        <v>9527457.5738761202</v>
      </c>
      <c r="BG31" s="22">
        <f t="shared" si="44"/>
        <v>4115933.5059448592</v>
      </c>
      <c r="BH31" s="22">
        <f t="shared" si="15"/>
        <v>-5411524.0679312609</v>
      </c>
      <c r="BI31" s="53">
        <v>1</v>
      </c>
      <c r="BJ31" s="22">
        <f t="shared" si="38"/>
        <v>7856570.0329308733</v>
      </c>
      <c r="BK31" s="22">
        <f t="shared" si="39"/>
        <v>5411524.0679312609</v>
      </c>
      <c r="BL31" s="23">
        <f t="shared" si="42"/>
        <v>9527457.5738761202</v>
      </c>
    </row>
    <row r="32" spans="1:64" hidden="1" x14ac:dyDescent="0.25">
      <c r="A32" s="53">
        <v>4</v>
      </c>
      <c r="B32" s="53" t="s">
        <v>63</v>
      </c>
      <c r="C32" s="54" t="s">
        <v>64</v>
      </c>
      <c r="D32" s="54">
        <v>44957</v>
      </c>
      <c r="E32" s="55" t="s">
        <v>69</v>
      </c>
      <c r="F32" s="55" t="s">
        <v>66</v>
      </c>
      <c r="G32" s="56">
        <v>2024</v>
      </c>
      <c r="H32" s="57">
        <v>68000</v>
      </c>
      <c r="I32" s="14">
        <f t="shared" si="16"/>
        <v>23016000</v>
      </c>
      <c r="J32" s="67">
        <v>23084000</v>
      </c>
      <c r="K32" s="57">
        <v>28000</v>
      </c>
      <c r="L32" s="14">
        <f t="shared" si="17"/>
        <v>9551000</v>
      </c>
      <c r="M32" s="67">
        <v>9579000</v>
      </c>
      <c r="N32" s="14">
        <f t="shared" si="18"/>
        <v>40000</v>
      </c>
      <c r="O32" s="14">
        <f t="shared" si="19"/>
        <v>13465000</v>
      </c>
      <c r="P32" s="15">
        <f t="shared" si="20"/>
        <v>13505000</v>
      </c>
      <c r="Q32" s="57">
        <v>0</v>
      </c>
      <c r="R32" s="57">
        <v>0</v>
      </c>
      <c r="S32" s="15">
        <f t="shared" si="43"/>
        <v>0</v>
      </c>
      <c r="T32" s="14">
        <f t="shared" si="22"/>
        <v>68000</v>
      </c>
      <c r="U32" s="14">
        <f t="shared" si="23"/>
        <v>40000</v>
      </c>
      <c r="V32" s="14">
        <f t="shared" si="24"/>
        <v>23084000</v>
      </c>
      <c r="W32" s="14">
        <f t="shared" si="25"/>
        <v>13505000</v>
      </c>
      <c r="X32" s="70">
        <v>1</v>
      </c>
      <c r="Y32" s="14">
        <f t="shared" si="26"/>
        <v>40000</v>
      </c>
      <c r="Z32" s="15">
        <f t="shared" si="27"/>
        <v>13505000</v>
      </c>
      <c r="AA32" s="57">
        <v>0</v>
      </c>
      <c r="AB32" s="57">
        <v>0</v>
      </c>
      <c r="AC32" s="15">
        <f t="shared" si="1"/>
        <v>0</v>
      </c>
      <c r="AD32" s="14">
        <f t="shared" si="28"/>
        <v>23084000</v>
      </c>
      <c r="AE32" s="15">
        <f t="shared" si="29"/>
        <v>23084000</v>
      </c>
      <c r="AF32" s="70">
        <v>0.95399999999999996</v>
      </c>
      <c r="AG32" s="70">
        <v>0</v>
      </c>
      <c r="AH32" s="14">
        <f t="shared" si="2"/>
        <v>22022136</v>
      </c>
      <c r="AI32" s="15">
        <f t="shared" si="3"/>
        <v>22022136</v>
      </c>
      <c r="AJ32" s="16">
        <f t="shared" si="30"/>
        <v>17</v>
      </c>
      <c r="AK32" s="71">
        <v>21</v>
      </c>
      <c r="AL32" s="72">
        <v>5.2120373838408521E-2</v>
      </c>
      <c r="AM32" s="18">
        <f t="shared" si="4"/>
        <v>0.93055198523822125</v>
      </c>
      <c r="AN32" s="14">
        <f t="shared" si="31"/>
        <v>12567104.560642177</v>
      </c>
      <c r="AO32" s="15">
        <f t="shared" si="32"/>
        <v>12567104.560642177</v>
      </c>
      <c r="AP32" s="16">
        <f t="shared" si="33"/>
        <v>17</v>
      </c>
      <c r="AQ32" s="19">
        <f t="shared" si="34"/>
        <v>21</v>
      </c>
      <c r="AR32" s="17">
        <f t="shared" si="35"/>
        <v>5.2120373838408521E-2</v>
      </c>
      <c r="AS32" s="18">
        <f t="shared" si="5"/>
        <v>0.93055198523822125</v>
      </c>
      <c r="AT32" s="73">
        <v>0.87745652235414018</v>
      </c>
      <c r="AU32" s="14">
        <f t="shared" si="6"/>
        <v>17981490.45697717</v>
      </c>
      <c r="AV32" s="15">
        <f t="shared" si="40"/>
        <v>17981490.45697717</v>
      </c>
      <c r="AW32" s="74">
        <v>0.10999396599513919</v>
      </c>
      <c r="AX32" s="14">
        <f t="shared" si="8"/>
        <v>2422302.0783243305</v>
      </c>
      <c r="AY32" s="15">
        <f t="shared" si="9"/>
        <v>1977855.4498666667</v>
      </c>
      <c r="AZ32" s="75">
        <v>2.58E-2</v>
      </c>
      <c r="BA32" s="20">
        <f t="shared" si="10"/>
        <v>595567.19999999995</v>
      </c>
      <c r="BB32" s="20">
        <f t="shared" si="11"/>
        <v>554206.24030276877</v>
      </c>
      <c r="BC32" s="20">
        <f t="shared" si="12"/>
        <v>595567.19999999995</v>
      </c>
      <c r="BD32" s="21">
        <f t="shared" si="13"/>
        <v>554206.24030276877</v>
      </c>
      <c r="BE32" s="20">
        <f t="shared" si="36"/>
        <v>11535005.278324328</v>
      </c>
      <c r="BF32" s="20">
        <f t="shared" si="41"/>
        <v>7946447.5865044277</v>
      </c>
      <c r="BG32" s="22">
        <f t="shared" si="44"/>
        <v>0</v>
      </c>
      <c r="BH32" s="22">
        <f t="shared" si="15"/>
        <v>-7946447.5865044277</v>
      </c>
      <c r="BI32" s="53">
        <v>1</v>
      </c>
      <c r="BJ32" s="22">
        <f t="shared" si="38"/>
        <v>11535005.278324328</v>
      </c>
      <c r="BK32" s="22">
        <f t="shared" si="39"/>
        <v>7946447.5865044277</v>
      </c>
      <c r="BL32" s="23">
        <f t="shared" si="42"/>
        <v>7946447.5865044277</v>
      </c>
    </row>
    <row r="33" spans="1:64" hidden="1" x14ac:dyDescent="0.25">
      <c r="A33" s="53">
        <v>4</v>
      </c>
      <c r="B33" s="53" t="s">
        <v>63</v>
      </c>
      <c r="C33" s="54" t="s">
        <v>64</v>
      </c>
      <c r="D33" s="54">
        <v>44957</v>
      </c>
      <c r="E33" s="55" t="s">
        <v>70</v>
      </c>
      <c r="F33" s="55" t="s">
        <v>66</v>
      </c>
      <c r="G33" s="56">
        <v>2022</v>
      </c>
      <c r="H33" s="57">
        <v>24281121</v>
      </c>
      <c r="I33" s="14">
        <f t="shared" si="16"/>
        <v>0</v>
      </c>
      <c r="J33" s="67">
        <v>24281121</v>
      </c>
      <c r="K33" s="57">
        <v>7427662</v>
      </c>
      <c r="L33" s="14">
        <f t="shared" si="17"/>
        <v>0</v>
      </c>
      <c r="M33" s="67">
        <v>7427662</v>
      </c>
      <c r="N33" s="14">
        <f t="shared" si="18"/>
        <v>16853459</v>
      </c>
      <c r="O33" s="14">
        <f t="shared" si="19"/>
        <v>0</v>
      </c>
      <c r="P33" s="15">
        <f t="shared" si="20"/>
        <v>16853459</v>
      </c>
      <c r="Q33" s="57">
        <v>24281121</v>
      </c>
      <c r="R33" s="57">
        <v>7427662</v>
      </c>
      <c r="S33" s="15">
        <f t="shared" si="43"/>
        <v>16853459</v>
      </c>
      <c r="T33" s="14">
        <f t="shared" si="22"/>
        <v>0</v>
      </c>
      <c r="U33" s="14">
        <f t="shared" si="23"/>
        <v>0</v>
      </c>
      <c r="V33" s="14">
        <f t="shared" si="24"/>
        <v>0</v>
      </c>
      <c r="W33" s="14">
        <f t="shared" si="25"/>
        <v>0</v>
      </c>
      <c r="X33" s="70">
        <v>1</v>
      </c>
      <c r="Y33" s="14">
        <f t="shared" si="26"/>
        <v>0</v>
      </c>
      <c r="Z33" s="15">
        <f t="shared" si="27"/>
        <v>0</v>
      </c>
      <c r="AA33" s="57">
        <v>24281121</v>
      </c>
      <c r="AB33" s="57">
        <v>7427662</v>
      </c>
      <c r="AC33" s="15">
        <f t="shared" si="1"/>
        <v>16853459</v>
      </c>
      <c r="AD33" s="14">
        <f t="shared" si="28"/>
        <v>0</v>
      </c>
      <c r="AE33" s="15">
        <f t="shared" si="29"/>
        <v>0</v>
      </c>
      <c r="AF33" s="70">
        <v>0.89100000000000001</v>
      </c>
      <c r="AG33" s="70">
        <v>0</v>
      </c>
      <c r="AH33" s="14">
        <f t="shared" si="2"/>
        <v>0</v>
      </c>
      <c r="AI33" s="15">
        <f t="shared" si="3"/>
        <v>0</v>
      </c>
      <c r="AJ33" s="16">
        <f t="shared" si="30"/>
        <v>0</v>
      </c>
      <c r="AK33" s="71">
        <v>0</v>
      </c>
      <c r="AL33" s="72">
        <v>0</v>
      </c>
      <c r="AM33" s="18">
        <f t="shared" si="4"/>
        <v>1</v>
      </c>
      <c r="AN33" s="14">
        <f t="shared" si="31"/>
        <v>0</v>
      </c>
      <c r="AO33" s="15">
        <f t="shared" si="32"/>
        <v>0</v>
      </c>
      <c r="AP33" s="16">
        <f t="shared" si="33"/>
        <v>0</v>
      </c>
      <c r="AQ33" s="19">
        <f t="shared" si="34"/>
        <v>0</v>
      </c>
      <c r="AR33" s="17">
        <f t="shared" si="35"/>
        <v>0</v>
      </c>
      <c r="AS33" s="18">
        <f t="shared" si="5"/>
        <v>1</v>
      </c>
      <c r="AT33" s="73">
        <v>0.86200560565592232</v>
      </c>
      <c r="AU33" s="14">
        <f t="shared" si="6"/>
        <v>0</v>
      </c>
      <c r="AV33" s="15">
        <f t="shared" si="40"/>
        <v>0</v>
      </c>
      <c r="AW33" s="74">
        <v>8.839848032475417E-2</v>
      </c>
      <c r="AX33" s="14">
        <f t="shared" si="8"/>
        <v>0</v>
      </c>
      <c r="AY33" s="15">
        <f t="shared" si="9"/>
        <v>0</v>
      </c>
      <c r="AZ33" s="75">
        <v>1.35E-2</v>
      </c>
      <c r="BA33" s="20">
        <f t="shared" si="10"/>
        <v>0</v>
      </c>
      <c r="BB33" s="20">
        <f t="shared" si="11"/>
        <v>0</v>
      </c>
      <c r="BC33" s="20">
        <f t="shared" si="12"/>
        <v>0</v>
      </c>
      <c r="BD33" s="21">
        <f t="shared" si="13"/>
        <v>0</v>
      </c>
      <c r="BE33" s="20">
        <f t="shared" si="36"/>
        <v>0</v>
      </c>
      <c r="BF33" s="20">
        <f t="shared" si="41"/>
        <v>0</v>
      </c>
      <c r="BG33" s="22">
        <f t="shared" si="44"/>
        <v>0</v>
      </c>
      <c r="BH33" s="22">
        <f t="shared" si="15"/>
        <v>0</v>
      </c>
      <c r="BI33" s="53">
        <v>1</v>
      </c>
      <c r="BJ33" s="22">
        <f t="shared" si="38"/>
        <v>0</v>
      </c>
      <c r="BK33" s="22">
        <f t="shared" si="39"/>
        <v>0</v>
      </c>
      <c r="BL33" s="23">
        <f t="shared" si="42"/>
        <v>0</v>
      </c>
    </row>
    <row r="34" spans="1:64" hidden="1" x14ac:dyDescent="0.25">
      <c r="A34" s="53">
        <v>4</v>
      </c>
      <c r="B34" s="53" t="s">
        <v>63</v>
      </c>
      <c r="C34" s="54" t="s">
        <v>64</v>
      </c>
      <c r="D34" s="54">
        <v>44957</v>
      </c>
      <c r="E34" s="55" t="s">
        <v>70</v>
      </c>
      <c r="F34" s="55" t="s">
        <v>66</v>
      </c>
      <c r="G34" s="56">
        <v>2023</v>
      </c>
      <c r="H34" s="57">
        <v>9775269</v>
      </c>
      <c r="I34" s="14">
        <f t="shared" si="16"/>
        <v>14666000</v>
      </c>
      <c r="J34" s="67">
        <v>24441269</v>
      </c>
      <c r="K34" s="57">
        <v>3006812</v>
      </c>
      <c r="L34" s="14">
        <f t="shared" si="17"/>
        <v>5265000</v>
      </c>
      <c r="M34" s="67">
        <v>8271812</v>
      </c>
      <c r="N34" s="14">
        <f t="shared" si="18"/>
        <v>6768457</v>
      </c>
      <c r="O34" s="14">
        <f t="shared" si="19"/>
        <v>9401000</v>
      </c>
      <c r="P34" s="15">
        <f t="shared" si="20"/>
        <v>16169457</v>
      </c>
      <c r="Q34" s="57">
        <v>7610269</v>
      </c>
      <c r="R34" s="57">
        <v>2229812</v>
      </c>
      <c r="S34" s="15">
        <f t="shared" si="43"/>
        <v>5380457</v>
      </c>
      <c r="T34" s="14">
        <f t="shared" si="22"/>
        <v>2165000</v>
      </c>
      <c r="U34" s="14">
        <f t="shared" si="23"/>
        <v>1388000</v>
      </c>
      <c r="V34" s="14">
        <f t="shared" si="24"/>
        <v>16831000</v>
      </c>
      <c r="W34" s="14">
        <f t="shared" si="25"/>
        <v>10789000</v>
      </c>
      <c r="X34" s="70">
        <v>1</v>
      </c>
      <c r="Y34" s="14">
        <f t="shared" si="26"/>
        <v>1388000</v>
      </c>
      <c r="Z34" s="15">
        <f t="shared" si="27"/>
        <v>10789000</v>
      </c>
      <c r="AA34" s="57">
        <v>1335183</v>
      </c>
      <c r="AB34" s="57">
        <v>410693.99385285459</v>
      </c>
      <c r="AC34" s="15">
        <f t="shared" si="1"/>
        <v>924489.00614714541</v>
      </c>
      <c r="AD34" s="14">
        <f t="shared" si="28"/>
        <v>23106086</v>
      </c>
      <c r="AE34" s="15">
        <f t="shared" si="29"/>
        <v>23106086</v>
      </c>
      <c r="AF34" s="70">
        <v>1.0209999999999999</v>
      </c>
      <c r="AG34" s="70">
        <v>0</v>
      </c>
      <c r="AH34" s="14">
        <f t="shared" si="2"/>
        <v>23591313.805999998</v>
      </c>
      <c r="AI34" s="15">
        <f t="shared" si="3"/>
        <v>23591313.805999998</v>
      </c>
      <c r="AJ34" s="16">
        <f t="shared" si="30"/>
        <v>5.5</v>
      </c>
      <c r="AK34" s="71">
        <v>9</v>
      </c>
      <c r="AL34" s="72">
        <v>5.2555040428474031E-2</v>
      </c>
      <c r="AM34" s="18">
        <f t="shared" si="4"/>
        <v>0.97679732059221414</v>
      </c>
      <c r="AN34" s="14">
        <f t="shared" si="31"/>
        <v>10538666.291869398</v>
      </c>
      <c r="AO34" s="15">
        <f t="shared" si="32"/>
        <v>10538666.291869398</v>
      </c>
      <c r="AP34" s="16">
        <f t="shared" si="33"/>
        <v>5.5</v>
      </c>
      <c r="AQ34" s="19">
        <f t="shared" si="34"/>
        <v>9</v>
      </c>
      <c r="AR34" s="17">
        <f t="shared" si="35"/>
        <v>5.2555040428474031E-2</v>
      </c>
      <c r="AS34" s="18">
        <f t="shared" si="5"/>
        <v>0.97679732059221414</v>
      </c>
      <c r="AT34" s="73">
        <v>0.86200560565592232</v>
      </c>
      <c r="AU34" s="14">
        <f t="shared" si="6"/>
        <v>19863998.659442216</v>
      </c>
      <c r="AV34" s="15">
        <f t="shared" si="40"/>
        <v>19863998.659442216</v>
      </c>
      <c r="AW34" s="74">
        <v>8.839848032475417E-2</v>
      </c>
      <c r="AX34" s="14">
        <f t="shared" si="8"/>
        <v>2085436.2893147923</v>
      </c>
      <c r="AY34" s="15">
        <f t="shared" si="9"/>
        <v>1755947.2946676461</v>
      </c>
      <c r="AZ34" s="75">
        <v>1.35E-2</v>
      </c>
      <c r="BA34" s="20">
        <f t="shared" si="10"/>
        <v>311932.16100000002</v>
      </c>
      <c r="BB34" s="20">
        <f t="shared" si="11"/>
        <v>304694.4990713392</v>
      </c>
      <c r="BC34" s="20">
        <f t="shared" si="12"/>
        <v>311932.16100000002</v>
      </c>
      <c r="BD34" s="21">
        <f t="shared" si="13"/>
        <v>304694.4990713392</v>
      </c>
      <c r="BE34" s="20">
        <f t="shared" si="36"/>
        <v>15199682.256314788</v>
      </c>
      <c r="BF34" s="20">
        <f t="shared" si="41"/>
        <v>11385974.161311805</v>
      </c>
      <c r="BG34" s="22">
        <f t="shared" si="44"/>
        <v>4455967.9938528547</v>
      </c>
      <c r="BH34" s="22">
        <f t="shared" si="15"/>
        <v>-6930006.1674589505</v>
      </c>
      <c r="BI34" s="53">
        <v>1</v>
      </c>
      <c r="BJ34" s="22">
        <f t="shared" si="38"/>
        <v>10743714.262461934</v>
      </c>
      <c r="BK34" s="22">
        <f t="shared" si="39"/>
        <v>6930006.1674589505</v>
      </c>
      <c r="BL34" s="23">
        <f t="shared" si="42"/>
        <v>11385974.161311805</v>
      </c>
    </row>
    <row r="35" spans="1:64" hidden="1" x14ac:dyDescent="0.25">
      <c r="A35" s="53">
        <v>4</v>
      </c>
      <c r="B35" s="53" t="s">
        <v>63</v>
      </c>
      <c r="C35" s="54" t="s">
        <v>64</v>
      </c>
      <c r="D35" s="54">
        <v>44957</v>
      </c>
      <c r="E35" s="55" t="s">
        <v>70</v>
      </c>
      <c r="F35" s="55" t="s">
        <v>66</v>
      </c>
      <c r="G35" s="56">
        <v>2024</v>
      </c>
      <c r="H35" s="57">
        <v>98000</v>
      </c>
      <c r="I35" s="14">
        <f t="shared" si="16"/>
        <v>31044000</v>
      </c>
      <c r="J35" s="67">
        <v>31142000</v>
      </c>
      <c r="K35" s="57">
        <v>35000</v>
      </c>
      <c r="L35" s="14">
        <f t="shared" si="17"/>
        <v>11145000</v>
      </c>
      <c r="M35" s="67">
        <v>11180000</v>
      </c>
      <c r="N35" s="14">
        <f t="shared" si="18"/>
        <v>63000</v>
      </c>
      <c r="O35" s="14">
        <f t="shared" si="19"/>
        <v>19899000</v>
      </c>
      <c r="P35" s="15">
        <f t="shared" si="20"/>
        <v>19962000</v>
      </c>
      <c r="Q35" s="57">
        <v>0</v>
      </c>
      <c r="R35" s="57">
        <v>0</v>
      </c>
      <c r="S35" s="15">
        <f t="shared" si="43"/>
        <v>0</v>
      </c>
      <c r="T35" s="14">
        <f t="shared" si="22"/>
        <v>98000</v>
      </c>
      <c r="U35" s="14">
        <f t="shared" si="23"/>
        <v>63000</v>
      </c>
      <c r="V35" s="14">
        <f t="shared" si="24"/>
        <v>31142000</v>
      </c>
      <c r="W35" s="14">
        <f t="shared" si="25"/>
        <v>19962000</v>
      </c>
      <c r="X35" s="70">
        <v>1</v>
      </c>
      <c r="Y35" s="14">
        <f t="shared" si="26"/>
        <v>63000</v>
      </c>
      <c r="Z35" s="15">
        <f t="shared" si="27"/>
        <v>19962000</v>
      </c>
      <c r="AA35" s="57">
        <v>0</v>
      </c>
      <c r="AB35" s="57">
        <v>0</v>
      </c>
      <c r="AC35" s="15">
        <f t="shared" si="1"/>
        <v>0</v>
      </c>
      <c r="AD35" s="14">
        <f t="shared" si="28"/>
        <v>31142000</v>
      </c>
      <c r="AE35" s="15">
        <f t="shared" si="29"/>
        <v>31142000</v>
      </c>
      <c r="AF35" s="70">
        <v>1.0209999999999999</v>
      </c>
      <c r="AG35" s="70">
        <v>0</v>
      </c>
      <c r="AH35" s="14">
        <f t="shared" si="2"/>
        <v>31795981.999999996</v>
      </c>
      <c r="AI35" s="15">
        <f t="shared" si="3"/>
        <v>31795981.999999996</v>
      </c>
      <c r="AJ35" s="16">
        <f t="shared" si="30"/>
        <v>17</v>
      </c>
      <c r="AK35" s="71">
        <v>21</v>
      </c>
      <c r="AL35" s="72">
        <v>5.2120373838408521E-2</v>
      </c>
      <c r="AM35" s="18">
        <f t="shared" si="4"/>
        <v>0.93055198523822125</v>
      </c>
      <c r="AN35" s="14">
        <f t="shared" si="31"/>
        <v>18575678.729325373</v>
      </c>
      <c r="AO35" s="15">
        <f t="shared" si="32"/>
        <v>18575678.729325373</v>
      </c>
      <c r="AP35" s="16">
        <f t="shared" si="33"/>
        <v>17</v>
      </c>
      <c r="AQ35" s="19">
        <f t="shared" si="34"/>
        <v>21</v>
      </c>
      <c r="AR35" s="17">
        <f t="shared" si="35"/>
        <v>5.2120373838408521E-2</v>
      </c>
      <c r="AS35" s="18">
        <f t="shared" si="5"/>
        <v>0.93055198523822125</v>
      </c>
      <c r="AT35" s="73">
        <v>0.86200560565592232</v>
      </c>
      <c r="AU35" s="14">
        <f t="shared" si="6"/>
        <v>25504861.675972063</v>
      </c>
      <c r="AV35" s="15">
        <f t="shared" si="40"/>
        <v>25504861.675972063</v>
      </c>
      <c r="AW35" s="74">
        <v>8.839848032475417E-2</v>
      </c>
      <c r="AX35" s="14">
        <f t="shared" si="8"/>
        <v>2810716.4892332372</v>
      </c>
      <c r="AY35" s="15">
        <f t="shared" si="9"/>
        <v>2254591.013048993</v>
      </c>
      <c r="AZ35" s="75">
        <v>1.35E-2</v>
      </c>
      <c r="BA35" s="20">
        <f t="shared" si="10"/>
        <v>420417</v>
      </c>
      <c r="BB35" s="20">
        <f t="shared" si="11"/>
        <v>391219.87397789728</v>
      </c>
      <c r="BC35" s="20">
        <f t="shared" si="12"/>
        <v>420417</v>
      </c>
      <c r="BD35" s="21">
        <f t="shared" si="13"/>
        <v>391219.87397789728</v>
      </c>
      <c r="BE35" s="20">
        <f t="shared" si="36"/>
        <v>15065115.489233233</v>
      </c>
      <c r="BF35" s="20">
        <f t="shared" si="41"/>
        <v>9574993.8336735778</v>
      </c>
      <c r="BG35" s="22">
        <f t="shared" si="44"/>
        <v>0</v>
      </c>
      <c r="BH35" s="22">
        <f t="shared" si="15"/>
        <v>-9574993.8336735778</v>
      </c>
      <c r="BI35" s="53">
        <v>1</v>
      </c>
      <c r="BJ35" s="22">
        <f t="shared" si="38"/>
        <v>15065115.489233233</v>
      </c>
      <c r="BK35" s="22">
        <f t="shared" si="39"/>
        <v>9574993.8336735778</v>
      </c>
      <c r="BL35" s="23">
        <f t="shared" si="42"/>
        <v>9574993.8336735778</v>
      </c>
    </row>
    <row r="36" spans="1:64" hidden="1" x14ac:dyDescent="0.25">
      <c r="A36" s="53">
        <v>4</v>
      </c>
      <c r="B36" s="53" t="s">
        <v>63</v>
      </c>
      <c r="C36" s="54" t="s">
        <v>64</v>
      </c>
      <c r="D36" s="54">
        <v>44957</v>
      </c>
      <c r="E36" s="55" t="s">
        <v>71</v>
      </c>
      <c r="F36" s="55" t="s">
        <v>66</v>
      </c>
      <c r="G36" s="56">
        <v>2022</v>
      </c>
      <c r="H36" s="57">
        <v>6396846</v>
      </c>
      <c r="I36" s="14">
        <f t="shared" si="16"/>
        <v>0</v>
      </c>
      <c r="J36" s="67">
        <v>6396846</v>
      </c>
      <c r="K36" s="57">
        <v>1798232</v>
      </c>
      <c r="L36" s="14">
        <f t="shared" si="17"/>
        <v>0</v>
      </c>
      <c r="M36" s="67">
        <v>1798232</v>
      </c>
      <c r="N36" s="14">
        <f t="shared" si="18"/>
        <v>4598614</v>
      </c>
      <c r="O36" s="14">
        <f t="shared" si="19"/>
        <v>0</v>
      </c>
      <c r="P36" s="15">
        <f t="shared" si="20"/>
        <v>4598614</v>
      </c>
      <c r="Q36" s="57">
        <v>6396846</v>
      </c>
      <c r="R36" s="57">
        <v>1798232</v>
      </c>
      <c r="S36" s="15">
        <f t="shared" si="43"/>
        <v>4598614</v>
      </c>
      <c r="T36" s="14">
        <f t="shared" si="22"/>
        <v>0</v>
      </c>
      <c r="U36" s="14">
        <f t="shared" si="23"/>
        <v>0</v>
      </c>
      <c r="V36" s="14">
        <f t="shared" si="24"/>
        <v>0</v>
      </c>
      <c r="W36" s="14">
        <f t="shared" si="25"/>
        <v>0</v>
      </c>
      <c r="X36" s="70">
        <v>1</v>
      </c>
      <c r="Y36" s="14">
        <f t="shared" si="26"/>
        <v>0</v>
      </c>
      <c r="Z36" s="15">
        <f t="shared" si="27"/>
        <v>0</v>
      </c>
      <c r="AA36" s="57">
        <v>6396846</v>
      </c>
      <c r="AB36" s="57">
        <v>1798232.0000000002</v>
      </c>
      <c r="AC36" s="15">
        <f t="shared" si="1"/>
        <v>4598614</v>
      </c>
      <c r="AD36" s="14">
        <f t="shared" si="28"/>
        <v>0</v>
      </c>
      <c r="AE36" s="15">
        <f t="shared" si="29"/>
        <v>0</v>
      </c>
      <c r="AF36" s="70">
        <v>0.86299999999999999</v>
      </c>
      <c r="AG36" s="70">
        <v>0</v>
      </c>
      <c r="AH36" s="14">
        <f t="shared" si="2"/>
        <v>0</v>
      </c>
      <c r="AI36" s="15">
        <f t="shared" si="3"/>
        <v>0</v>
      </c>
      <c r="AJ36" s="16">
        <f t="shared" si="30"/>
        <v>0</v>
      </c>
      <c r="AK36" s="71">
        <v>0</v>
      </c>
      <c r="AL36" s="72">
        <v>0</v>
      </c>
      <c r="AM36" s="18">
        <f t="shared" si="4"/>
        <v>1</v>
      </c>
      <c r="AN36" s="14">
        <f t="shared" si="31"/>
        <v>0</v>
      </c>
      <c r="AO36" s="15">
        <f t="shared" si="32"/>
        <v>0</v>
      </c>
      <c r="AP36" s="16">
        <f t="shared" si="33"/>
        <v>0</v>
      </c>
      <c r="AQ36" s="19">
        <f t="shared" si="34"/>
        <v>0</v>
      </c>
      <c r="AR36" s="17">
        <f t="shared" si="35"/>
        <v>0</v>
      </c>
      <c r="AS36" s="18">
        <f t="shared" si="5"/>
        <v>1</v>
      </c>
      <c r="AT36" s="73">
        <v>0.89014911840146116</v>
      </c>
      <c r="AU36" s="14">
        <f t="shared" si="6"/>
        <v>0</v>
      </c>
      <c r="AV36" s="15">
        <f t="shared" si="40"/>
        <v>0</v>
      </c>
      <c r="AW36" s="74">
        <v>7.3309423347455327E-2</v>
      </c>
      <c r="AX36" s="14">
        <f t="shared" si="8"/>
        <v>0</v>
      </c>
      <c r="AY36" s="15">
        <f t="shared" si="9"/>
        <v>0</v>
      </c>
      <c r="AZ36" s="75">
        <v>1.9599999999999999E-2</v>
      </c>
      <c r="BA36" s="20">
        <f t="shared" si="10"/>
        <v>0</v>
      </c>
      <c r="BB36" s="20">
        <f t="shared" si="11"/>
        <v>0</v>
      </c>
      <c r="BC36" s="20">
        <f t="shared" si="12"/>
        <v>0</v>
      </c>
      <c r="BD36" s="21">
        <f t="shared" si="13"/>
        <v>0</v>
      </c>
      <c r="BE36" s="20">
        <f t="shared" si="36"/>
        <v>0</v>
      </c>
      <c r="BF36" s="20">
        <f t="shared" si="41"/>
        <v>0</v>
      </c>
      <c r="BG36" s="22">
        <f t="shared" si="44"/>
        <v>0</v>
      </c>
      <c r="BH36" s="22">
        <f t="shared" si="15"/>
        <v>0</v>
      </c>
      <c r="BI36" s="53">
        <v>1</v>
      </c>
      <c r="BJ36" s="22">
        <f t="shared" si="38"/>
        <v>0</v>
      </c>
      <c r="BK36" s="22">
        <f t="shared" si="39"/>
        <v>0</v>
      </c>
      <c r="BL36" s="23">
        <f t="shared" si="42"/>
        <v>0</v>
      </c>
    </row>
    <row r="37" spans="1:64" hidden="1" x14ac:dyDescent="0.25">
      <c r="A37" s="53">
        <v>4</v>
      </c>
      <c r="B37" s="53" t="s">
        <v>63</v>
      </c>
      <c r="C37" s="54" t="s">
        <v>64</v>
      </c>
      <c r="D37" s="54">
        <v>44957</v>
      </c>
      <c r="E37" s="55" t="s">
        <v>71</v>
      </c>
      <c r="F37" s="55" t="s">
        <v>66</v>
      </c>
      <c r="G37" s="56">
        <v>2023</v>
      </c>
      <c r="H37" s="57">
        <v>2332254</v>
      </c>
      <c r="I37" s="14">
        <f t="shared" si="16"/>
        <v>1888000</v>
      </c>
      <c r="J37" s="67">
        <v>4220254</v>
      </c>
      <c r="K37" s="57">
        <v>668830</v>
      </c>
      <c r="L37" s="14">
        <f t="shared" si="17"/>
        <v>666000</v>
      </c>
      <c r="M37" s="67">
        <v>1334830</v>
      </c>
      <c r="N37" s="14">
        <f t="shared" si="18"/>
        <v>1663424</v>
      </c>
      <c r="O37" s="14">
        <f t="shared" si="19"/>
        <v>1222000</v>
      </c>
      <c r="P37" s="15">
        <f t="shared" si="20"/>
        <v>2885424</v>
      </c>
      <c r="Q37" s="57">
        <v>2010254</v>
      </c>
      <c r="R37" s="57">
        <v>554830</v>
      </c>
      <c r="S37" s="15">
        <f t="shared" si="43"/>
        <v>1455424</v>
      </c>
      <c r="T37" s="14">
        <f t="shared" si="22"/>
        <v>322000</v>
      </c>
      <c r="U37" s="14">
        <f t="shared" si="23"/>
        <v>208000</v>
      </c>
      <c r="V37" s="14">
        <f t="shared" si="24"/>
        <v>2210000</v>
      </c>
      <c r="W37" s="14">
        <f t="shared" si="25"/>
        <v>1430000</v>
      </c>
      <c r="X37" s="70">
        <v>1</v>
      </c>
      <c r="Y37" s="14">
        <f t="shared" si="26"/>
        <v>208000</v>
      </c>
      <c r="Z37" s="15">
        <f t="shared" si="27"/>
        <v>1430000</v>
      </c>
      <c r="AA37" s="57">
        <v>397531</v>
      </c>
      <c r="AB37" s="57">
        <v>114001.58761867274</v>
      </c>
      <c r="AC37" s="15">
        <f t="shared" si="1"/>
        <v>283529.41238132725</v>
      </c>
      <c r="AD37" s="14">
        <f t="shared" si="28"/>
        <v>3822723</v>
      </c>
      <c r="AE37" s="15">
        <f t="shared" si="29"/>
        <v>3822723</v>
      </c>
      <c r="AF37" s="70">
        <v>1</v>
      </c>
      <c r="AG37" s="70">
        <v>0</v>
      </c>
      <c r="AH37" s="14">
        <f t="shared" si="2"/>
        <v>3822723</v>
      </c>
      <c r="AI37" s="15">
        <f t="shared" si="3"/>
        <v>3822723</v>
      </c>
      <c r="AJ37" s="16">
        <f t="shared" si="30"/>
        <v>5.5</v>
      </c>
      <c r="AK37" s="71">
        <v>9</v>
      </c>
      <c r="AL37" s="72">
        <v>5.2555040428474031E-2</v>
      </c>
      <c r="AM37" s="18">
        <f t="shared" si="4"/>
        <v>0.97679732059221414</v>
      </c>
      <c r="AN37" s="14">
        <f t="shared" si="31"/>
        <v>1396820.1684468663</v>
      </c>
      <c r="AO37" s="15">
        <f t="shared" si="32"/>
        <v>1396820.1684468663</v>
      </c>
      <c r="AP37" s="16">
        <f t="shared" si="33"/>
        <v>5.5</v>
      </c>
      <c r="AQ37" s="19">
        <f t="shared" si="34"/>
        <v>9</v>
      </c>
      <c r="AR37" s="17">
        <f t="shared" si="35"/>
        <v>5.2555040428474031E-2</v>
      </c>
      <c r="AS37" s="18">
        <f t="shared" si="5"/>
        <v>0.97679732059221414</v>
      </c>
      <c r="AT37" s="73">
        <v>0.89014911840146116</v>
      </c>
      <c r="AU37" s="14">
        <f t="shared" si="6"/>
        <v>3323839.5814780113</v>
      </c>
      <c r="AV37" s="15">
        <f t="shared" si="40"/>
        <v>3323839.5814780113</v>
      </c>
      <c r="AW37" s="74">
        <v>7.3309423347455327E-2</v>
      </c>
      <c r="AX37" s="14">
        <f t="shared" si="8"/>
        <v>280241.61874705448</v>
      </c>
      <c r="AY37" s="15">
        <f t="shared" si="9"/>
        <v>243668.76301760026</v>
      </c>
      <c r="AZ37" s="75">
        <v>1.9599999999999999E-2</v>
      </c>
      <c r="BA37" s="20">
        <f t="shared" si="10"/>
        <v>74925.370800000004</v>
      </c>
      <c r="BB37" s="20">
        <f t="shared" si="11"/>
        <v>73186.901441818118</v>
      </c>
      <c r="BC37" s="20">
        <f t="shared" si="12"/>
        <v>74925.370800000004</v>
      </c>
      <c r="BD37" s="21">
        <f t="shared" si="13"/>
        <v>73186.901441818118</v>
      </c>
      <c r="BE37" s="20">
        <f t="shared" si="36"/>
        <v>2747889.9895470547</v>
      </c>
      <c r="BF37" s="20">
        <f t="shared" si="41"/>
        <v>2243875.0774905635</v>
      </c>
      <c r="BG37" s="22">
        <f t="shared" si="44"/>
        <v>1171894.5876186728</v>
      </c>
      <c r="BH37" s="22">
        <f t="shared" si="15"/>
        <v>-1071980.4898718907</v>
      </c>
      <c r="BI37" s="53">
        <v>1</v>
      </c>
      <c r="BJ37" s="22">
        <f t="shared" si="38"/>
        <v>1575995.401928382</v>
      </c>
      <c r="BK37" s="22">
        <f t="shared" si="39"/>
        <v>1071980.4898718907</v>
      </c>
      <c r="BL37" s="23">
        <f t="shared" si="42"/>
        <v>2243875.0774905635</v>
      </c>
    </row>
    <row r="38" spans="1:64" hidden="1" x14ac:dyDescent="0.25">
      <c r="A38" s="58">
        <v>4</v>
      </c>
      <c r="B38" s="58" t="s">
        <v>63</v>
      </c>
      <c r="C38" s="59" t="s">
        <v>64</v>
      </c>
      <c r="D38" s="59">
        <v>44957</v>
      </c>
      <c r="E38" s="60" t="s">
        <v>71</v>
      </c>
      <c r="F38" s="60" t="s">
        <v>66</v>
      </c>
      <c r="G38" s="61">
        <v>2024</v>
      </c>
      <c r="H38" s="62">
        <v>15000</v>
      </c>
      <c r="I38" s="24">
        <f t="shared" si="16"/>
        <v>3895000</v>
      </c>
      <c r="J38" s="68">
        <v>3910000</v>
      </c>
      <c r="K38" s="62">
        <v>5000</v>
      </c>
      <c r="L38" s="24">
        <f t="shared" si="17"/>
        <v>1376000</v>
      </c>
      <c r="M38" s="68">
        <v>1381000</v>
      </c>
      <c r="N38" s="24">
        <f t="shared" si="18"/>
        <v>10000</v>
      </c>
      <c r="O38" s="24">
        <f t="shared" si="19"/>
        <v>2519000</v>
      </c>
      <c r="P38" s="25">
        <f t="shared" si="20"/>
        <v>2529000</v>
      </c>
      <c r="Q38" s="62">
        <v>0</v>
      </c>
      <c r="R38" s="62">
        <v>0</v>
      </c>
      <c r="S38" s="25">
        <f t="shared" si="43"/>
        <v>0</v>
      </c>
      <c r="T38" s="24">
        <f t="shared" si="22"/>
        <v>15000</v>
      </c>
      <c r="U38" s="24">
        <f t="shared" si="23"/>
        <v>10000</v>
      </c>
      <c r="V38" s="24">
        <f t="shared" si="24"/>
        <v>3910000</v>
      </c>
      <c r="W38" s="24">
        <f t="shared" si="25"/>
        <v>2529000</v>
      </c>
      <c r="X38" s="77">
        <v>1</v>
      </c>
      <c r="Y38" s="24">
        <f t="shared" si="26"/>
        <v>10000</v>
      </c>
      <c r="Z38" s="25">
        <f t="shared" si="27"/>
        <v>2529000</v>
      </c>
      <c r="AA38" s="62">
        <v>0</v>
      </c>
      <c r="AB38" s="62">
        <v>0</v>
      </c>
      <c r="AC38" s="25">
        <f t="shared" si="1"/>
        <v>0</v>
      </c>
      <c r="AD38" s="24">
        <f t="shared" si="28"/>
        <v>3910000</v>
      </c>
      <c r="AE38" s="25">
        <f t="shared" si="29"/>
        <v>3910000</v>
      </c>
      <c r="AF38" s="77">
        <v>1</v>
      </c>
      <c r="AG38" s="77">
        <v>0</v>
      </c>
      <c r="AH38" s="24">
        <f t="shared" si="2"/>
        <v>3910000</v>
      </c>
      <c r="AI38" s="25">
        <f t="shared" si="3"/>
        <v>3910000</v>
      </c>
      <c r="AJ38" s="26">
        <f t="shared" si="30"/>
        <v>17</v>
      </c>
      <c r="AK38" s="81">
        <v>21</v>
      </c>
      <c r="AL38" s="82">
        <v>5.2120373838408521E-2</v>
      </c>
      <c r="AM38" s="28">
        <f t="shared" si="4"/>
        <v>0.93055198523822125</v>
      </c>
      <c r="AN38" s="24">
        <f t="shared" si="31"/>
        <v>2353365.9706674614</v>
      </c>
      <c r="AO38" s="25">
        <f t="shared" si="32"/>
        <v>2353365.9706674614</v>
      </c>
      <c r="AP38" s="26">
        <f t="shared" si="33"/>
        <v>17</v>
      </c>
      <c r="AQ38" s="29">
        <f t="shared" si="34"/>
        <v>21</v>
      </c>
      <c r="AR38" s="27">
        <f t="shared" si="35"/>
        <v>5.2120373838408521E-2</v>
      </c>
      <c r="AS38" s="28">
        <f t="shared" si="5"/>
        <v>0.93055198523822125</v>
      </c>
      <c r="AT38" s="85">
        <v>0.89014911840146116</v>
      </c>
      <c r="AU38" s="24">
        <f t="shared" si="6"/>
        <v>3238770.4145103404</v>
      </c>
      <c r="AV38" s="25">
        <f t="shared" si="40"/>
        <v>3238770.4145103404</v>
      </c>
      <c r="AW38" s="82">
        <v>7.3309423347455327E-2</v>
      </c>
      <c r="AX38" s="24">
        <f t="shared" si="8"/>
        <v>286639.84528855031</v>
      </c>
      <c r="AY38" s="25">
        <f t="shared" si="9"/>
        <v>237432.39144255192</v>
      </c>
      <c r="AZ38" s="88">
        <v>1.9599999999999999E-2</v>
      </c>
      <c r="BA38" s="30">
        <f t="shared" si="10"/>
        <v>76636</v>
      </c>
      <c r="BB38" s="30">
        <f t="shared" si="11"/>
        <v>71313.781940716319</v>
      </c>
      <c r="BC38" s="30">
        <f t="shared" si="12"/>
        <v>76636</v>
      </c>
      <c r="BD38" s="31">
        <f t="shared" si="13"/>
        <v>71313.781940716319</v>
      </c>
      <c r="BE38" s="30">
        <f t="shared" si="36"/>
        <v>1744275.8452885505</v>
      </c>
      <c r="BF38" s="30">
        <f t="shared" si="41"/>
        <v>1194150.6172261471</v>
      </c>
      <c r="BG38" s="32">
        <f t="shared" si="44"/>
        <v>0</v>
      </c>
      <c r="BH38" s="32">
        <f t="shared" si="15"/>
        <v>-1194150.6172261471</v>
      </c>
      <c r="BI38" s="58">
        <v>1</v>
      </c>
      <c r="BJ38" s="32">
        <f t="shared" si="38"/>
        <v>1744275.8452885505</v>
      </c>
      <c r="BK38" s="32">
        <f t="shared" si="39"/>
        <v>1194150.6172261471</v>
      </c>
      <c r="BL38" s="33">
        <f t="shared" si="42"/>
        <v>1194150.6172261471</v>
      </c>
    </row>
    <row r="39" spans="1:64" hidden="1" x14ac:dyDescent="0.25">
      <c r="A39" s="53">
        <v>4</v>
      </c>
      <c r="B39" s="53" t="s">
        <v>63</v>
      </c>
      <c r="C39" s="54" t="s">
        <v>64</v>
      </c>
      <c r="D39" s="54">
        <v>44985</v>
      </c>
      <c r="E39" s="55" t="s">
        <v>65</v>
      </c>
      <c r="F39" s="55" t="s">
        <v>66</v>
      </c>
      <c r="G39" s="56">
        <v>2022</v>
      </c>
      <c r="H39" s="57">
        <v>485099604</v>
      </c>
      <c r="I39" s="14">
        <f t="shared" si="16"/>
        <v>0</v>
      </c>
      <c r="J39" s="67">
        <v>485099604</v>
      </c>
      <c r="K39" s="57">
        <v>136542797</v>
      </c>
      <c r="L39" s="14">
        <f t="shared" si="17"/>
        <v>0</v>
      </c>
      <c r="M39" s="67">
        <v>136542797</v>
      </c>
      <c r="N39" s="14">
        <f t="shared" si="18"/>
        <v>348556807</v>
      </c>
      <c r="O39" s="14">
        <f t="shared" si="19"/>
        <v>0</v>
      </c>
      <c r="P39" s="15">
        <f t="shared" si="20"/>
        <v>348556807</v>
      </c>
      <c r="Q39" s="57">
        <v>485099604</v>
      </c>
      <c r="R39" s="57">
        <v>136542797</v>
      </c>
      <c r="S39" s="15">
        <f t="shared" si="43"/>
        <v>348556807</v>
      </c>
      <c r="T39" s="14">
        <f t="shared" si="22"/>
        <v>0</v>
      </c>
      <c r="U39" s="14">
        <f t="shared" si="23"/>
        <v>0</v>
      </c>
      <c r="V39" s="14">
        <f t="shared" si="24"/>
        <v>0</v>
      </c>
      <c r="W39" s="14">
        <f t="shared" si="25"/>
        <v>0</v>
      </c>
      <c r="X39" s="70">
        <v>1</v>
      </c>
      <c r="Y39" s="14">
        <f t="shared" si="26"/>
        <v>0</v>
      </c>
      <c r="Z39" s="15">
        <f t="shared" si="27"/>
        <v>0</v>
      </c>
      <c r="AA39" s="57">
        <v>485099604</v>
      </c>
      <c r="AB39" s="57">
        <v>136542797</v>
      </c>
      <c r="AC39" s="15">
        <f t="shared" si="1"/>
        <v>348556807</v>
      </c>
      <c r="AD39" s="14">
        <f t="shared" si="28"/>
        <v>0</v>
      </c>
      <c r="AE39" s="15">
        <f t="shared" si="29"/>
        <v>0</v>
      </c>
      <c r="AF39" s="70">
        <v>1.177</v>
      </c>
      <c r="AG39" s="70">
        <v>0</v>
      </c>
      <c r="AH39" s="14">
        <f t="shared" si="2"/>
        <v>0</v>
      </c>
      <c r="AI39" s="15">
        <f t="shared" si="3"/>
        <v>0</v>
      </c>
      <c r="AJ39" s="16">
        <f t="shared" si="30"/>
        <v>0</v>
      </c>
      <c r="AK39" s="71">
        <v>0</v>
      </c>
      <c r="AL39" s="72">
        <v>0</v>
      </c>
      <c r="AM39" s="18">
        <f t="shared" si="4"/>
        <v>1</v>
      </c>
      <c r="AN39" s="14">
        <f t="shared" si="31"/>
        <v>0</v>
      </c>
      <c r="AO39" s="15">
        <f t="shared" si="32"/>
        <v>0</v>
      </c>
      <c r="AP39" s="16">
        <f t="shared" si="33"/>
        <v>0</v>
      </c>
      <c r="AQ39" s="19">
        <f t="shared" si="34"/>
        <v>0</v>
      </c>
      <c r="AR39" s="17">
        <f t="shared" si="35"/>
        <v>0</v>
      </c>
      <c r="AS39" s="18">
        <f t="shared" si="5"/>
        <v>1</v>
      </c>
      <c r="AT39" s="73">
        <v>0.88450765268544418</v>
      </c>
      <c r="AU39" s="14">
        <f t="shared" si="6"/>
        <v>0</v>
      </c>
      <c r="AV39" s="15">
        <f t="shared" si="40"/>
        <v>0</v>
      </c>
      <c r="AW39" s="74">
        <v>7.2144853467420111E-2</v>
      </c>
      <c r="AX39" s="14">
        <f t="shared" si="8"/>
        <v>0</v>
      </c>
      <c r="AY39" s="15">
        <f t="shared" si="9"/>
        <v>0</v>
      </c>
      <c r="AZ39" s="75">
        <v>2.3E-3</v>
      </c>
      <c r="BA39" s="20">
        <f t="shared" si="10"/>
        <v>0</v>
      </c>
      <c r="BB39" s="20">
        <f t="shared" si="11"/>
        <v>0</v>
      </c>
      <c r="BC39" s="20">
        <f t="shared" si="12"/>
        <v>0</v>
      </c>
      <c r="BD39" s="21">
        <f t="shared" si="13"/>
        <v>0</v>
      </c>
      <c r="BE39" s="20">
        <f t="shared" si="36"/>
        <v>0</v>
      </c>
      <c r="BF39" s="20">
        <f t="shared" si="41"/>
        <v>0</v>
      </c>
      <c r="BG39" s="22">
        <f t="shared" si="44"/>
        <v>0</v>
      </c>
      <c r="BH39" s="22">
        <f t="shared" si="15"/>
        <v>0</v>
      </c>
      <c r="BI39" s="53">
        <v>1</v>
      </c>
      <c r="BJ39" s="22">
        <f t="shared" si="38"/>
        <v>0</v>
      </c>
      <c r="BK39" s="22">
        <f t="shared" si="39"/>
        <v>0</v>
      </c>
      <c r="BL39" s="23">
        <f t="shared" si="42"/>
        <v>0</v>
      </c>
    </row>
    <row r="40" spans="1:64" hidden="1" x14ac:dyDescent="0.25">
      <c r="A40" s="53">
        <v>4</v>
      </c>
      <c r="B40" s="53" t="s">
        <v>63</v>
      </c>
      <c r="C40" s="54" t="s">
        <v>64</v>
      </c>
      <c r="D40" s="54">
        <v>44985</v>
      </c>
      <c r="E40" s="55" t="s">
        <v>65</v>
      </c>
      <c r="F40" s="55" t="s">
        <v>66</v>
      </c>
      <c r="G40" s="56">
        <v>2023</v>
      </c>
      <c r="H40" s="57">
        <v>324585018</v>
      </c>
      <c r="I40" s="14">
        <f t="shared" si="16"/>
        <v>201244000</v>
      </c>
      <c r="J40" s="67">
        <v>525829018</v>
      </c>
      <c r="K40" s="57">
        <v>93583496</v>
      </c>
      <c r="L40" s="14">
        <f t="shared" si="17"/>
        <v>63813000</v>
      </c>
      <c r="M40" s="67">
        <v>157396496</v>
      </c>
      <c r="N40" s="14">
        <f t="shared" si="18"/>
        <v>231001522</v>
      </c>
      <c r="O40" s="14">
        <f t="shared" si="19"/>
        <v>137431000</v>
      </c>
      <c r="P40" s="15">
        <f t="shared" si="20"/>
        <v>368432522</v>
      </c>
      <c r="Q40" s="57">
        <v>289636018</v>
      </c>
      <c r="R40" s="57">
        <v>82501496</v>
      </c>
      <c r="S40" s="15">
        <f t="shared" si="43"/>
        <v>207134522</v>
      </c>
      <c r="T40" s="14">
        <f t="shared" si="22"/>
        <v>34949000</v>
      </c>
      <c r="U40" s="14">
        <f t="shared" si="23"/>
        <v>23867000</v>
      </c>
      <c r="V40" s="14">
        <f t="shared" si="24"/>
        <v>236193000</v>
      </c>
      <c r="W40" s="14">
        <f t="shared" si="25"/>
        <v>161298000</v>
      </c>
      <c r="X40" s="70">
        <v>1</v>
      </c>
      <c r="Y40" s="14">
        <f t="shared" si="26"/>
        <v>23867000</v>
      </c>
      <c r="Z40" s="15">
        <f t="shared" si="27"/>
        <v>161298000</v>
      </c>
      <c r="AA40" s="57">
        <v>81832178</v>
      </c>
      <c r="AB40" s="57">
        <v>23593637.653769616</v>
      </c>
      <c r="AC40" s="15">
        <f t="shared" si="1"/>
        <v>58238540.346230388</v>
      </c>
      <c r="AD40" s="14">
        <f t="shared" si="28"/>
        <v>443996840</v>
      </c>
      <c r="AE40" s="15">
        <f t="shared" si="29"/>
        <v>443996840</v>
      </c>
      <c r="AF40" s="70">
        <v>1.22</v>
      </c>
      <c r="AG40" s="70">
        <v>0</v>
      </c>
      <c r="AH40" s="14">
        <f t="shared" si="2"/>
        <v>541676144.79999995</v>
      </c>
      <c r="AI40" s="15">
        <f t="shared" si="3"/>
        <v>541676144.79999995</v>
      </c>
      <c r="AJ40" s="16">
        <f t="shared" si="30"/>
        <v>5</v>
      </c>
      <c r="AK40" s="71">
        <v>9</v>
      </c>
      <c r="AL40" s="72">
        <v>5.2555040428474031E-2</v>
      </c>
      <c r="AM40" s="18">
        <f t="shared" si="4"/>
        <v>0.97888421861319985</v>
      </c>
      <c r="AN40" s="14">
        <f t="shared" si="31"/>
        <v>157892066.69387192</v>
      </c>
      <c r="AO40" s="15">
        <f t="shared" si="32"/>
        <v>157892066.69387192</v>
      </c>
      <c r="AP40" s="16">
        <f t="shared" si="33"/>
        <v>5</v>
      </c>
      <c r="AQ40" s="19">
        <f t="shared" si="34"/>
        <v>9</v>
      </c>
      <c r="AR40" s="17">
        <f t="shared" si="35"/>
        <v>5.2555040428474031E-2</v>
      </c>
      <c r="AS40" s="18">
        <f t="shared" si="5"/>
        <v>0.97888421861319985</v>
      </c>
      <c r="AT40" s="73">
        <v>0.88450765268544418</v>
      </c>
      <c r="AU40" s="14">
        <f t="shared" si="6"/>
        <v>468999771.95491397</v>
      </c>
      <c r="AV40" s="15">
        <f t="shared" si="40"/>
        <v>468999771.95491397</v>
      </c>
      <c r="AW40" s="74">
        <v>7.2144853467420111E-2</v>
      </c>
      <c r="AX40" s="14">
        <f t="shared" si="8"/>
        <v>39079146.093393035</v>
      </c>
      <c r="AY40" s="15">
        <f t="shared" si="9"/>
        <v>33835919.823940717</v>
      </c>
      <c r="AZ40" s="75">
        <v>2.3E-3</v>
      </c>
      <c r="BA40" s="20">
        <f t="shared" si="10"/>
        <v>1021192.732</v>
      </c>
      <c r="BB40" s="20">
        <f t="shared" si="11"/>
        <v>999629.44951729872</v>
      </c>
      <c r="BC40" s="20">
        <f t="shared" si="12"/>
        <v>1021192.732</v>
      </c>
      <c r="BD40" s="21">
        <f t="shared" si="13"/>
        <v>999629.44951729872</v>
      </c>
      <c r="BE40" s="20">
        <f t="shared" si="36"/>
        <v>420478483.62539303</v>
      </c>
      <c r="BF40" s="20">
        <f t="shared" si="41"/>
        <v>345943254.53450006</v>
      </c>
      <c r="BG40" s="22">
        <f t="shared" si="44"/>
        <v>148895981.65376961</v>
      </c>
      <c r="BH40" s="22">
        <f t="shared" si="15"/>
        <v>-197047272.88073045</v>
      </c>
      <c r="BI40" s="53">
        <v>1</v>
      </c>
      <c r="BJ40" s="22">
        <f t="shared" si="38"/>
        <v>271582501.97162342</v>
      </c>
      <c r="BK40" s="22">
        <f t="shared" si="39"/>
        <v>197047272.88073045</v>
      </c>
      <c r="BL40" s="23">
        <f t="shared" si="42"/>
        <v>345943254.53450006</v>
      </c>
    </row>
    <row r="41" spans="1:64" hidden="1" x14ac:dyDescent="0.25">
      <c r="A41" s="53">
        <v>4</v>
      </c>
      <c r="B41" s="53" t="s">
        <v>63</v>
      </c>
      <c r="C41" s="54" t="s">
        <v>64</v>
      </c>
      <c r="D41" s="54">
        <v>44985</v>
      </c>
      <c r="E41" s="55" t="s">
        <v>65</v>
      </c>
      <c r="F41" s="55" t="s">
        <v>66</v>
      </c>
      <c r="G41" s="56">
        <v>2024</v>
      </c>
      <c r="H41" s="57">
        <v>5860000</v>
      </c>
      <c r="I41" s="14">
        <f t="shared" si="16"/>
        <v>548946000</v>
      </c>
      <c r="J41" s="67">
        <v>554806000</v>
      </c>
      <c r="K41" s="57">
        <v>1858000</v>
      </c>
      <c r="L41" s="14">
        <f t="shared" si="17"/>
        <v>174069000</v>
      </c>
      <c r="M41" s="67">
        <v>175927000</v>
      </c>
      <c r="N41" s="14">
        <f t="shared" si="18"/>
        <v>4002000</v>
      </c>
      <c r="O41" s="14">
        <f t="shared" si="19"/>
        <v>374877000</v>
      </c>
      <c r="P41" s="15">
        <f t="shared" si="20"/>
        <v>378879000</v>
      </c>
      <c r="Q41" s="57">
        <v>1593000</v>
      </c>
      <c r="R41" s="57">
        <v>505000</v>
      </c>
      <c r="S41" s="15">
        <f t="shared" si="43"/>
        <v>1088000</v>
      </c>
      <c r="T41" s="14">
        <f t="shared" si="22"/>
        <v>4267000</v>
      </c>
      <c r="U41" s="14">
        <f t="shared" si="23"/>
        <v>2914000</v>
      </c>
      <c r="V41" s="14">
        <f t="shared" si="24"/>
        <v>553213000</v>
      </c>
      <c r="W41" s="14">
        <f t="shared" si="25"/>
        <v>377791000</v>
      </c>
      <c r="X41" s="70">
        <v>1</v>
      </c>
      <c r="Y41" s="14">
        <f t="shared" si="26"/>
        <v>2914000</v>
      </c>
      <c r="Z41" s="15">
        <f t="shared" si="27"/>
        <v>377791000</v>
      </c>
      <c r="AA41" s="57">
        <v>0</v>
      </c>
      <c r="AB41" s="57">
        <v>0</v>
      </c>
      <c r="AC41" s="15">
        <f t="shared" si="1"/>
        <v>0</v>
      </c>
      <c r="AD41" s="14">
        <f t="shared" si="28"/>
        <v>554806000</v>
      </c>
      <c r="AE41" s="15">
        <f t="shared" si="29"/>
        <v>554806000</v>
      </c>
      <c r="AF41" s="70">
        <v>1.26</v>
      </c>
      <c r="AG41" s="70">
        <v>0</v>
      </c>
      <c r="AH41" s="14">
        <f t="shared" si="2"/>
        <v>699055560</v>
      </c>
      <c r="AI41" s="15">
        <f t="shared" si="3"/>
        <v>699055560</v>
      </c>
      <c r="AJ41" s="16">
        <f t="shared" si="30"/>
        <v>16</v>
      </c>
      <c r="AK41" s="71">
        <v>21</v>
      </c>
      <c r="AL41" s="72">
        <v>5.2120373838408521E-2</v>
      </c>
      <c r="AM41" s="18">
        <f t="shared" si="4"/>
        <v>0.93450025853819096</v>
      </c>
      <c r="AN41" s="14">
        <f t="shared" si="31"/>
        <v>353045787.17340171</v>
      </c>
      <c r="AO41" s="15">
        <f t="shared" si="32"/>
        <v>353045787.17340171</v>
      </c>
      <c r="AP41" s="16">
        <f t="shared" si="33"/>
        <v>16</v>
      </c>
      <c r="AQ41" s="19">
        <f t="shared" si="34"/>
        <v>21</v>
      </c>
      <c r="AR41" s="17">
        <f t="shared" si="35"/>
        <v>5.2120373838408521E-2</v>
      </c>
      <c r="AS41" s="18">
        <f t="shared" si="5"/>
        <v>0.93450025853819096</v>
      </c>
      <c r="AT41" s="73">
        <v>0.88450765268544418</v>
      </c>
      <c r="AU41" s="14">
        <f t="shared" si="6"/>
        <v>577820192.82470477</v>
      </c>
      <c r="AV41" s="15">
        <f t="shared" si="40"/>
        <v>577820192.82470477</v>
      </c>
      <c r="AW41" s="74">
        <v>7.2144853467420111E-2</v>
      </c>
      <c r="AX41" s="14">
        <f t="shared" si="8"/>
        <v>50433260.941785306</v>
      </c>
      <c r="AY41" s="15">
        <f t="shared" si="9"/>
        <v>41686753.141854756</v>
      </c>
      <c r="AZ41" s="75">
        <v>2.3E-3</v>
      </c>
      <c r="BA41" s="20">
        <f t="shared" si="10"/>
        <v>1276053.8</v>
      </c>
      <c r="BB41" s="20">
        <f t="shared" si="11"/>
        <v>1192472.606008641</v>
      </c>
      <c r="BC41" s="20">
        <f t="shared" si="12"/>
        <v>1276053.8</v>
      </c>
      <c r="BD41" s="21">
        <f t="shared" si="13"/>
        <v>1192472.606008641</v>
      </c>
      <c r="BE41" s="20">
        <f t="shared" si="36"/>
        <v>372973874.74178529</v>
      </c>
      <c r="BF41" s="20">
        <f t="shared" si="41"/>
        <v>267653631.39916646</v>
      </c>
      <c r="BG41" s="22">
        <f t="shared" si="44"/>
        <v>1088000</v>
      </c>
      <c r="BH41" s="22">
        <f t="shared" si="15"/>
        <v>-266565631.39916646</v>
      </c>
      <c r="BI41" s="53">
        <v>1</v>
      </c>
      <c r="BJ41" s="22">
        <f t="shared" si="38"/>
        <v>371885874.74178529</v>
      </c>
      <c r="BK41" s="22">
        <f t="shared" si="39"/>
        <v>266565631.39916646</v>
      </c>
      <c r="BL41" s="23">
        <f t="shared" si="42"/>
        <v>267653631.39916646</v>
      </c>
    </row>
    <row r="42" spans="1:64" hidden="1" x14ac:dyDescent="0.25">
      <c r="A42" s="53">
        <v>4</v>
      </c>
      <c r="B42" s="53" t="s">
        <v>63</v>
      </c>
      <c r="C42" s="54" t="s">
        <v>64</v>
      </c>
      <c r="D42" s="54">
        <v>44985</v>
      </c>
      <c r="E42" s="55" t="s">
        <v>67</v>
      </c>
      <c r="F42" s="55" t="s">
        <v>66</v>
      </c>
      <c r="G42" s="56">
        <v>2022</v>
      </c>
      <c r="H42" s="57">
        <v>283142262</v>
      </c>
      <c r="I42" s="14">
        <f t="shared" si="16"/>
        <v>0</v>
      </c>
      <c r="J42" s="67">
        <v>283142262</v>
      </c>
      <c r="K42" s="57">
        <v>84979839</v>
      </c>
      <c r="L42" s="14">
        <f t="shared" si="17"/>
        <v>0</v>
      </c>
      <c r="M42" s="67">
        <v>84979839</v>
      </c>
      <c r="N42" s="14">
        <f t="shared" si="18"/>
        <v>198162423</v>
      </c>
      <c r="O42" s="14">
        <f t="shared" si="19"/>
        <v>0</v>
      </c>
      <c r="P42" s="15">
        <f t="shared" si="20"/>
        <v>198162423</v>
      </c>
      <c r="Q42" s="57">
        <v>283142262</v>
      </c>
      <c r="R42" s="57">
        <v>84979839</v>
      </c>
      <c r="S42" s="15">
        <f t="shared" si="43"/>
        <v>198162423</v>
      </c>
      <c r="T42" s="14">
        <f t="shared" si="22"/>
        <v>0</v>
      </c>
      <c r="U42" s="14">
        <f t="shared" si="23"/>
        <v>0</v>
      </c>
      <c r="V42" s="14">
        <f t="shared" si="24"/>
        <v>0</v>
      </c>
      <c r="W42" s="14">
        <f t="shared" si="25"/>
        <v>0</v>
      </c>
      <c r="X42" s="70">
        <v>1</v>
      </c>
      <c r="Y42" s="14">
        <f t="shared" si="26"/>
        <v>0</v>
      </c>
      <c r="Z42" s="15">
        <f t="shared" si="27"/>
        <v>0</v>
      </c>
      <c r="AA42" s="57">
        <v>283142262</v>
      </c>
      <c r="AB42" s="57">
        <v>84979839</v>
      </c>
      <c r="AC42" s="15">
        <f t="shared" si="1"/>
        <v>198162423</v>
      </c>
      <c r="AD42" s="14">
        <f t="shared" si="28"/>
        <v>0</v>
      </c>
      <c r="AE42" s="15">
        <f t="shared" si="29"/>
        <v>0</v>
      </c>
      <c r="AF42" s="70">
        <v>0.75</v>
      </c>
      <c r="AG42" s="70">
        <v>0</v>
      </c>
      <c r="AH42" s="14">
        <f t="shared" si="2"/>
        <v>0</v>
      </c>
      <c r="AI42" s="15">
        <f t="shared" si="3"/>
        <v>0</v>
      </c>
      <c r="AJ42" s="16">
        <f t="shared" si="30"/>
        <v>0</v>
      </c>
      <c r="AK42" s="71">
        <v>0</v>
      </c>
      <c r="AL42" s="72">
        <v>0</v>
      </c>
      <c r="AM42" s="18">
        <f t="shared" si="4"/>
        <v>1</v>
      </c>
      <c r="AN42" s="14">
        <f t="shared" si="31"/>
        <v>0</v>
      </c>
      <c r="AO42" s="15">
        <f t="shared" si="32"/>
        <v>0</v>
      </c>
      <c r="AP42" s="16">
        <f t="shared" si="33"/>
        <v>0</v>
      </c>
      <c r="AQ42" s="19">
        <f t="shared" si="34"/>
        <v>0</v>
      </c>
      <c r="AR42" s="17">
        <f t="shared" si="35"/>
        <v>0</v>
      </c>
      <c r="AS42" s="18">
        <f t="shared" si="5"/>
        <v>1</v>
      </c>
      <c r="AT42" s="73">
        <v>0.86443752692586795</v>
      </c>
      <c r="AU42" s="14">
        <f t="shared" si="6"/>
        <v>0</v>
      </c>
      <c r="AV42" s="15">
        <f t="shared" si="40"/>
        <v>0</v>
      </c>
      <c r="AW42" s="74">
        <v>9.7948479432115043E-2</v>
      </c>
      <c r="AX42" s="14">
        <f t="shared" si="8"/>
        <v>0</v>
      </c>
      <c r="AY42" s="15">
        <f t="shared" si="9"/>
        <v>0</v>
      </c>
      <c r="AZ42" s="75">
        <v>3.2000000000000002E-3</v>
      </c>
      <c r="BA42" s="20">
        <f t="shared" si="10"/>
        <v>0</v>
      </c>
      <c r="BB42" s="20">
        <f t="shared" si="11"/>
        <v>0</v>
      </c>
      <c r="BC42" s="20">
        <f t="shared" si="12"/>
        <v>0</v>
      </c>
      <c r="BD42" s="21">
        <f t="shared" si="13"/>
        <v>0</v>
      </c>
      <c r="BE42" s="20">
        <f t="shared" si="36"/>
        <v>0</v>
      </c>
      <c r="BF42" s="20">
        <f t="shared" si="41"/>
        <v>0</v>
      </c>
      <c r="BG42" s="22">
        <f t="shared" si="44"/>
        <v>0</v>
      </c>
      <c r="BH42" s="22">
        <f t="shared" si="15"/>
        <v>0</v>
      </c>
      <c r="BI42" s="53">
        <v>1</v>
      </c>
      <c r="BJ42" s="22">
        <f t="shared" si="38"/>
        <v>0</v>
      </c>
      <c r="BK42" s="22">
        <f t="shared" si="39"/>
        <v>0</v>
      </c>
      <c r="BL42" s="23">
        <f t="shared" si="42"/>
        <v>0</v>
      </c>
    </row>
    <row r="43" spans="1:64" hidden="1" x14ac:dyDescent="0.25">
      <c r="A43" s="53">
        <v>4</v>
      </c>
      <c r="B43" s="53" t="s">
        <v>63</v>
      </c>
      <c r="C43" s="54" t="s">
        <v>64</v>
      </c>
      <c r="D43" s="54">
        <v>44985</v>
      </c>
      <c r="E43" s="55" t="s">
        <v>67</v>
      </c>
      <c r="F43" s="55" t="s">
        <v>66</v>
      </c>
      <c r="G43" s="56">
        <v>2023</v>
      </c>
      <c r="H43" s="57">
        <v>210329348</v>
      </c>
      <c r="I43" s="14">
        <f t="shared" si="16"/>
        <v>108089000</v>
      </c>
      <c r="J43" s="67">
        <v>318418348</v>
      </c>
      <c r="K43" s="57">
        <v>64666846</v>
      </c>
      <c r="L43" s="14">
        <f t="shared" si="17"/>
        <v>38371000</v>
      </c>
      <c r="M43" s="67">
        <v>103037846</v>
      </c>
      <c r="N43" s="14">
        <f t="shared" si="18"/>
        <v>145662502</v>
      </c>
      <c r="O43" s="14">
        <f t="shared" si="19"/>
        <v>69718000</v>
      </c>
      <c r="P43" s="15">
        <f t="shared" si="20"/>
        <v>215380502</v>
      </c>
      <c r="Q43" s="57">
        <v>193960348</v>
      </c>
      <c r="R43" s="57">
        <v>58855846</v>
      </c>
      <c r="S43" s="15">
        <f t="shared" si="43"/>
        <v>135104502</v>
      </c>
      <c r="T43" s="14">
        <f t="shared" si="22"/>
        <v>16369000</v>
      </c>
      <c r="U43" s="14">
        <f t="shared" si="23"/>
        <v>10558000</v>
      </c>
      <c r="V43" s="14">
        <f t="shared" si="24"/>
        <v>124458000</v>
      </c>
      <c r="W43" s="14">
        <f t="shared" si="25"/>
        <v>80276000</v>
      </c>
      <c r="X43" s="70">
        <v>1</v>
      </c>
      <c r="Y43" s="14">
        <f t="shared" si="26"/>
        <v>10558000</v>
      </c>
      <c r="Z43" s="15">
        <f t="shared" si="27"/>
        <v>80276000</v>
      </c>
      <c r="AA43" s="57">
        <v>55097748</v>
      </c>
      <c r="AB43" s="57">
        <v>16940087.623258397</v>
      </c>
      <c r="AC43" s="15">
        <f t="shared" si="1"/>
        <v>38157660.376741603</v>
      </c>
      <c r="AD43" s="14">
        <f t="shared" si="28"/>
        <v>263320600</v>
      </c>
      <c r="AE43" s="15">
        <f t="shared" si="29"/>
        <v>263320600</v>
      </c>
      <c r="AF43" s="70">
        <v>0.78900000000000003</v>
      </c>
      <c r="AG43" s="70">
        <v>0</v>
      </c>
      <c r="AH43" s="14">
        <f t="shared" si="2"/>
        <v>207759953.40000001</v>
      </c>
      <c r="AI43" s="15">
        <f t="shared" si="3"/>
        <v>207759953.40000001</v>
      </c>
      <c r="AJ43" s="16">
        <f t="shared" si="30"/>
        <v>5</v>
      </c>
      <c r="AK43" s="71">
        <v>9</v>
      </c>
      <c r="AL43" s="72">
        <v>5.2555040428474031E-2</v>
      </c>
      <c r="AM43" s="18">
        <f t="shared" si="4"/>
        <v>0.97888421861319985</v>
      </c>
      <c r="AN43" s="14">
        <f t="shared" si="31"/>
        <v>78580909.533393234</v>
      </c>
      <c r="AO43" s="15">
        <f t="shared" si="32"/>
        <v>78580909.533393234</v>
      </c>
      <c r="AP43" s="16">
        <f t="shared" si="33"/>
        <v>5</v>
      </c>
      <c r="AQ43" s="19">
        <f t="shared" si="34"/>
        <v>9</v>
      </c>
      <c r="AR43" s="17">
        <f t="shared" si="35"/>
        <v>5.2555040428474031E-2</v>
      </c>
      <c r="AS43" s="18">
        <f t="shared" si="5"/>
        <v>0.97888421861319985</v>
      </c>
      <c r="AT43" s="73">
        <v>0.86443752692586795</v>
      </c>
      <c r="AU43" s="14">
        <f t="shared" si="6"/>
        <v>175803200.98870254</v>
      </c>
      <c r="AV43" s="15">
        <f t="shared" si="40"/>
        <v>175803200.98870254</v>
      </c>
      <c r="AW43" s="74">
        <v>9.7948479432115043E-2</v>
      </c>
      <c r="AX43" s="14">
        <f t="shared" si="8"/>
        <v>20349771.52241708</v>
      </c>
      <c r="AY43" s="15">
        <f t="shared" si="9"/>
        <v>17219656.216141917</v>
      </c>
      <c r="AZ43" s="75">
        <v>3.2000000000000002E-3</v>
      </c>
      <c r="BA43" s="20">
        <f t="shared" si="10"/>
        <v>842625.92</v>
      </c>
      <c r="BB43" s="20">
        <f t="shared" si="11"/>
        <v>824833.21528242866</v>
      </c>
      <c r="BC43" s="20">
        <f t="shared" si="12"/>
        <v>842625.92</v>
      </c>
      <c r="BD43" s="21">
        <f t="shared" si="13"/>
        <v>824833.21528242866</v>
      </c>
      <c r="BE43" s="20">
        <f t="shared" si="36"/>
        <v>148676350.84241706</v>
      </c>
      <c r="BF43" s="20">
        <f t="shared" si="41"/>
        <v>115266780.88673365</v>
      </c>
      <c r="BG43" s="22">
        <f t="shared" si="44"/>
        <v>96946841.623258397</v>
      </c>
      <c r="BH43" s="22">
        <f t="shared" si="15"/>
        <v>-18319939.263475254</v>
      </c>
      <c r="BI43" s="53">
        <v>1</v>
      </c>
      <c r="BJ43" s="22">
        <f t="shared" si="38"/>
        <v>51729509.219158664</v>
      </c>
      <c r="BK43" s="22">
        <f t="shared" si="39"/>
        <v>18319939.263475254</v>
      </c>
      <c r="BL43" s="23">
        <f t="shared" si="42"/>
        <v>115266780.88673365</v>
      </c>
    </row>
    <row r="44" spans="1:64" hidden="1" x14ac:dyDescent="0.25">
      <c r="A44" s="53">
        <v>4</v>
      </c>
      <c r="B44" s="53" t="s">
        <v>63</v>
      </c>
      <c r="C44" s="54" t="s">
        <v>64</v>
      </c>
      <c r="D44" s="54">
        <v>44985</v>
      </c>
      <c r="E44" s="55" t="s">
        <v>67</v>
      </c>
      <c r="F44" s="55" t="s">
        <v>66</v>
      </c>
      <c r="G44" s="56">
        <v>2024</v>
      </c>
      <c r="H44" s="57">
        <v>3386000</v>
      </c>
      <c r="I44" s="14">
        <f t="shared" si="16"/>
        <v>310056000</v>
      </c>
      <c r="J44" s="67">
        <v>313442000</v>
      </c>
      <c r="K44" s="57">
        <v>1202000</v>
      </c>
      <c r="L44" s="14">
        <f t="shared" si="17"/>
        <v>110069000</v>
      </c>
      <c r="M44" s="67">
        <v>111271000</v>
      </c>
      <c r="N44" s="14">
        <f t="shared" si="18"/>
        <v>2184000</v>
      </c>
      <c r="O44" s="14">
        <f t="shared" si="19"/>
        <v>199987000</v>
      </c>
      <c r="P44" s="15">
        <f t="shared" si="20"/>
        <v>202171000</v>
      </c>
      <c r="Q44" s="57">
        <v>918000</v>
      </c>
      <c r="R44" s="57">
        <v>326000</v>
      </c>
      <c r="S44" s="15">
        <f t="shared" si="43"/>
        <v>592000</v>
      </c>
      <c r="T44" s="14">
        <f t="shared" si="22"/>
        <v>2468000</v>
      </c>
      <c r="U44" s="14">
        <f t="shared" si="23"/>
        <v>1592000</v>
      </c>
      <c r="V44" s="14">
        <f t="shared" si="24"/>
        <v>312524000</v>
      </c>
      <c r="W44" s="14">
        <f t="shared" si="25"/>
        <v>201579000</v>
      </c>
      <c r="X44" s="70">
        <v>1</v>
      </c>
      <c r="Y44" s="14">
        <f t="shared" si="26"/>
        <v>1592000</v>
      </c>
      <c r="Z44" s="15">
        <f t="shared" si="27"/>
        <v>201579000</v>
      </c>
      <c r="AA44" s="57">
        <v>0</v>
      </c>
      <c r="AB44" s="57">
        <v>0</v>
      </c>
      <c r="AC44" s="15">
        <f t="shared" si="1"/>
        <v>0</v>
      </c>
      <c r="AD44" s="14">
        <f t="shared" si="28"/>
        <v>313442000</v>
      </c>
      <c r="AE44" s="15">
        <f t="shared" si="29"/>
        <v>313442000</v>
      </c>
      <c r="AF44" s="70">
        <v>0.80800000000000005</v>
      </c>
      <c r="AG44" s="70">
        <v>0</v>
      </c>
      <c r="AH44" s="14">
        <f t="shared" si="2"/>
        <v>253261136.00000003</v>
      </c>
      <c r="AI44" s="15">
        <f t="shared" si="3"/>
        <v>253261136.00000003</v>
      </c>
      <c r="AJ44" s="16">
        <f t="shared" si="30"/>
        <v>16</v>
      </c>
      <c r="AK44" s="71">
        <v>21</v>
      </c>
      <c r="AL44" s="72">
        <v>5.2120373838408521E-2</v>
      </c>
      <c r="AM44" s="18">
        <f t="shared" si="4"/>
        <v>0.93450025853819096</v>
      </c>
      <c r="AN44" s="14">
        <f t="shared" si="31"/>
        <v>188375627.61587</v>
      </c>
      <c r="AO44" s="15">
        <f t="shared" si="32"/>
        <v>188375627.61587</v>
      </c>
      <c r="AP44" s="16">
        <f t="shared" si="33"/>
        <v>16</v>
      </c>
      <c r="AQ44" s="19">
        <f t="shared" si="34"/>
        <v>21</v>
      </c>
      <c r="AR44" s="17">
        <f t="shared" si="35"/>
        <v>5.2120373838408521E-2</v>
      </c>
      <c r="AS44" s="18">
        <f t="shared" si="5"/>
        <v>0.93450025853819096</v>
      </c>
      <c r="AT44" s="73">
        <v>0.86443752692586795</v>
      </c>
      <c r="AU44" s="14">
        <f t="shared" si="6"/>
        <v>204588674.50203311</v>
      </c>
      <c r="AV44" s="15">
        <f t="shared" si="40"/>
        <v>204588674.50203311</v>
      </c>
      <c r="AW44" s="74">
        <v>9.7948479432115043E-2</v>
      </c>
      <c r="AX44" s="14">
        <f t="shared" si="8"/>
        <v>24806543.170450095</v>
      </c>
      <c r="AY44" s="15">
        <f t="shared" si="9"/>
        <v>20039149.576506071</v>
      </c>
      <c r="AZ44" s="75">
        <v>3.2000000000000002E-3</v>
      </c>
      <c r="BA44" s="20">
        <f t="shared" si="10"/>
        <v>1003014.4</v>
      </c>
      <c r="BB44" s="20">
        <f t="shared" si="11"/>
        <v>937317.2161175285</v>
      </c>
      <c r="BC44" s="20">
        <f t="shared" si="12"/>
        <v>1003014.4</v>
      </c>
      <c r="BD44" s="21">
        <f t="shared" si="13"/>
        <v>937317.2161175285</v>
      </c>
      <c r="BE44" s="20">
        <f t="shared" si="36"/>
        <v>77491693.570450127</v>
      </c>
      <c r="BF44" s="20">
        <f t="shared" si="41"/>
        <v>37189513.678786725</v>
      </c>
      <c r="BG44" s="22">
        <f t="shared" si="44"/>
        <v>592000</v>
      </c>
      <c r="BH44" s="22">
        <f t="shared" si="15"/>
        <v>-36597513.678786725</v>
      </c>
      <c r="BI44" s="53">
        <v>1</v>
      </c>
      <c r="BJ44" s="22">
        <f t="shared" si="38"/>
        <v>76899693.570450127</v>
      </c>
      <c r="BK44" s="22">
        <f t="shared" si="39"/>
        <v>36597513.678786725</v>
      </c>
      <c r="BL44" s="23">
        <f t="shared" si="42"/>
        <v>37189513.678786725</v>
      </c>
    </row>
    <row r="45" spans="1:64" hidden="1" x14ac:dyDescent="0.25">
      <c r="A45" s="53">
        <v>4</v>
      </c>
      <c r="B45" s="53" t="s">
        <v>63</v>
      </c>
      <c r="C45" s="54" t="s">
        <v>64</v>
      </c>
      <c r="D45" s="54">
        <v>44985</v>
      </c>
      <c r="E45" s="55" t="s">
        <v>68</v>
      </c>
      <c r="F45" s="55" t="s">
        <v>66</v>
      </c>
      <c r="G45" s="56">
        <v>2022</v>
      </c>
      <c r="H45" s="57">
        <v>162650155</v>
      </c>
      <c r="I45" s="14">
        <f t="shared" si="16"/>
        <v>0</v>
      </c>
      <c r="J45" s="67">
        <v>162650155</v>
      </c>
      <c r="K45" s="57">
        <v>48898538</v>
      </c>
      <c r="L45" s="14">
        <f t="shared" si="17"/>
        <v>0</v>
      </c>
      <c r="M45" s="67">
        <v>48898538</v>
      </c>
      <c r="N45" s="14">
        <f t="shared" si="18"/>
        <v>113751617</v>
      </c>
      <c r="O45" s="14">
        <f t="shared" si="19"/>
        <v>0</v>
      </c>
      <c r="P45" s="15">
        <f t="shared" si="20"/>
        <v>113751617</v>
      </c>
      <c r="Q45" s="57">
        <v>162650155</v>
      </c>
      <c r="R45" s="57">
        <v>48898538</v>
      </c>
      <c r="S45" s="15">
        <f t="shared" si="43"/>
        <v>113751617</v>
      </c>
      <c r="T45" s="14">
        <f t="shared" si="22"/>
        <v>0</v>
      </c>
      <c r="U45" s="14">
        <f t="shared" si="23"/>
        <v>0</v>
      </c>
      <c r="V45" s="14">
        <f t="shared" si="24"/>
        <v>0</v>
      </c>
      <c r="W45" s="14">
        <f t="shared" si="25"/>
        <v>0</v>
      </c>
      <c r="X45" s="70">
        <v>1</v>
      </c>
      <c r="Y45" s="14">
        <f t="shared" si="26"/>
        <v>0</v>
      </c>
      <c r="Z45" s="15">
        <f t="shared" si="27"/>
        <v>0</v>
      </c>
      <c r="AA45" s="57">
        <v>162650155</v>
      </c>
      <c r="AB45" s="57">
        <v>48898538</v>
      </c>
      <c r="AC45" s="15">
        <f t="shared" si="1"/>
        <v>113751617</v>
      </c>
      <c r="AD45" s="14">
        <f t="shared" si="28"/>
        <v>0</v>
      </c>
      <c r="AE45" s="15">
        <f t="shared" si="29"/>
        <v>0</v>
      </c>
      <c r="AF45" s="70">
        <v>0.94099999999999995</v>
      </c>
      <c r="AG45" s="70">
        <v>0</v>
      </c>
      <c r="AH45" s="14">
        <f t="shared" si="2"/>
        <v>0</v>
      </c>
      <c r="AI45" s="15">
        <f t="shared" si="3"/>
        <v>0</v>
      </c>
      <c r="AJ45" s="16">
        <f t="shared" si="30"/>
        <v>0</v>
      </c>
      <c r="AK45" s="71">
        <v>0</v>
      </c>
      <c r="AL45" s="72">
        <v>0</v>
      </c>
      <c r="AM45" s="18">
        <f t="shared" si="4"/>
        <v>1</v>
      </c>
      <c r="AN45" s="14">
        <f t="shared" si="31"/>
        <v>0</v>
      </c>
      <c r="AO45" s="15">
        <f t="shared" si="32"/>
        <v>0</v>
      </c>
      <c r="AP45" s="16">
        <f t="shared" si="33"/>
        <v>0</v>
      </c>
      <c r="AQ45" s="19">
        <f t="shared" si="34"/>
        <v>0</v>
      </c>
      <c r="AR45" s="17">
        <f t="shared" si="35"/>
        <v>0</v>
      </c>
      <c r="AS45" s="18">
        <f t="shared" si="5"/>
        <v>1</v>
      </c>
      <c r="AT45" s="73">
        <v>0.88711254583132626</v>
      </c>
      <c r="AU45" s="14">
        <f t="shared" si="6"/>
        <v>0</v>
      </c>
      <c r="AV45" s="15">
        <f t="shared" si="40"/>
        <v>0</v>
      </c>
      <c r="AW45" s="74">
        <v>9.5000737699733079E-2</v>
      </c>
      <c r="AX45" s="14">
        <f t="shared" si="8"/>
        <v>0</v>
      </c>
      <c r="AY45" s="15">
        <f t="shared" si="9"/>
        <v>0</v>
      </c>
      <c r="AZ45" s="75">
        <v>4.8999999999999998E-3</v>
      </c>
      <c r="BA45" s="20">
        <f t="shared" si="10"/>
        <v>0</v>
      </c>
      <c r="BB45" s="20">
        <f t="shared" si="11"/>
        <v>0</v>
      </c>
      <c r="BC45" s="20">
        <f t="shared" si="12"/>
        <v>0</v>
      </c>
      <c r="BD45" s="21">
        <f t="shared" si="13"/>
        <v>0</v>
      </c>
      <c r="BE45" s="20">
        <f t="shared" si="36"/>
        <v>0</v>
      </c>
      <c r="BF45" s="20">
        <f t="shared" si="41"/>
        <v>0</v>
      </c>
      <c r="BG45" s="22">
        <f t="shared" si="44"/>
        <v>0</v>
      </c>
      <c r="BH45" s="22">
        <f t="shared" si="15"/>
        <v>0</v>
      </c>
      <c r="BI45" s="53">
        <v>1</v>
      </c>
      <c r="BJ45" s="22">
        <f t="shared" si="38"/>
        <v>0</v>
      </c>
      <c r="BK45" s="22">
        <f t="shared" si="39"/>
        <v>0</v>
      </c>
      <c r="BL45" s="23">
        <f t="shared" si="42"/>
        <v>0</v>
      </c>
    </row>
    <row r="46" spans="1:64" hidden="1" x14ac:dyDescent="0.25">
      <c r="A46" s="53">
        <v>4</v>
      </c>
      <c r="B46" s="53" t="s">
        <v>63</v>
      </c>
      <c r="C46" s="54" t="s">
        <v>64</v>
      </c>
      <c r="D46" s="54">
        <v>44985</v>
      </c>
      <c r="E46" s="55" t="s">
        <v>68</v>
      </c>
      <c r="F46" s="55" t="s">
        <v>66</v>
      </c>
      <c r="G46" s="56">
        <v>2023</v>
      </c>
      <c r="H46" s="57">
        <v>115226077</v>
      </c>
      <c r="I46" s="14">
        <f t="shared" si="16"/>
        <v>67512000</v>
      </c>
      <c r="J46" s="67">
        <v>182738077</v>
      </c>
      <c r="K46" s="57">
        <v>35718318</v>
      </c>
      <c r="L46" s="14">
        <f t="shared" si="17"/>
        <v>23966000</v>
      </c>
      <c r="M46" s="67">
        <v>59684318</v>
      </c>
      <c r="N46" s="14">
        <f t="shared" si="18"/>
        <v>79507759</v>
      </c>
      <c r="O46" s="14">
        <f t="shared" si="19"/>
        <v>43546000</v>
      </c>
      <c r="P46" s="15">
        <f t="shared" si="20"/>
        <v>123053759</v>
      </c>
      <c r="Q46" s="57">
        <v>104487077</v>
      </c>
      <c r="R46" s="57">
        <v>31906318</v>
      </c>
      <c r="S46" s="15">
        <f t="shared" si="43"/>
        <v>72580759</v>
      </c>
      <c r="T46" s="14">
        <f t="shared" si="22"/>
        <v>10739000</v>
      </c>
      <c r="U46" s="14">
        <f t="shared" si="23"/>
        <v>6927000</v>
      </c>
      <c r="V46" s="14">
        <f t="shared" si="24"/>
        <v>78251000</v>
      </c>
      <c r="W46" s="14">
        <f t="shared" si="25"/>
        <v>50473000</v>
      </c>
      <c r="X46" s="70">
        <v>1</v>
      </c>
      <c r="Y46" s="14">
        <f t="shared" si="26"/>
        <v>6927000</v>
      </c>
      <c r="Z46" s="15">
        <f t="shared" si="27"/>
        <v>50473000</v>
      </c>
      <c r="AA46" s="57">
        <v>28051983</v>
      </c>
      <c r="AB46" s="57">
        <v>8695684.8259669039</v>
      </c>
      <c r="AC46" s="15">
        <f t="shared" si="1"/>
        <v>19356298.174033098</v>
      </c>
      <c r="AD46" s="14">
        <f t="shared" si="28"/>
        <v>154686094</v>
      </c>
      <c r="AE46" s="15">
        <f t="shared" si="29"/>
        <v>154686094</v>
      </c>
      <c r="AF46" s="70">
        <v>0.98199999999999998</v>
      </c>
      <c r="AG46" s="70">
        <v>0</v>
      </c>
      <c r="AH46" s="14">
        <f t="shared" si="2"/>
        <v>151901744.308</v>
      </c>
      <c r="AI46" s="15">
        <f t="shared" si="3"/>
        <v>151901744.308</v>
      </c>
      <c r="AJ46" s="16">
        <f t="shared" si="30"/>
        <v>5</v>
      </c>
      <c r="AK46" s="71">
        <v>9</v>
      </c>
      <c r="AL46" s="72">
        <v>5.2555040428474031E-2</v>
      </c>
      <c r="AM46" s="18">
        <f t="shared" si="4"/>
        <v>0.97888421861319985</v>
      </c>
      <c r="AN46" s="14">
        <f t="shared" si="31"/>
        <v>49407223.166064039</v>
      </c>
      <c r="AO46" s="15">
        <f t="shared" si="32"/>
        <v>49407223.166064039</v>
      </c>
      <c r="AP46" s="16">
        <f t="shared" si="33"/>
        <v>5</v>
      </c>
      <c r="AQ46" s="19">
        <f t="shared" si="34"/>
        <v>9</v>
      </c>
      <c r="AR46" s="17">
        <f t="shared" si="35"/>
        <v>5.2555040428474031E-2</v>
      </c>
      <c r="AS46" s="18">
        <f t="shared" si="5"/>
        <v>0.97888421861319985</v>
      </c>
      <c r="AT46" s="73">
        <v>0.88711254583132626</v>
      </c>
      <c r="AU46" s="14">
        <f t="shared" si="6"/>
        <v>131908508.305584</v>
      </c>
      <c r="AV46" s="15">
        <f t="shared" si="40"/>
        <v>131908508.305584</v>
      </c>
      <c r="AW46" s="74">
        <v>9.5000737699733079E-2</v>
      </c>
      <c r="AX46" s="14">
        <f t="shared" si="8"/>
        <v>14430777.767136229</v>
      </c>
      <c r="AY46" s="15">
        <f t="shared" si="9"/>
        <v>12531405.597901847</v>
      </c>
      <c r="AZ46" s="75">
        <v>4.8999999999999998E-3</v>
      </c>
      <c r="BA46" s="20">
        <f t="shared" si="10"/>
        <v>757961.86060000001</v>
      </c>
      <c r="BB46" s="20">
        <f t="shared" si="11"/>
        <v>741956.90365203808</v>
      </c>
      <c r="BC46" s="20">
        <f t="shared" si="12"/>
        <v>757961.86060000001</v>
      </c>
      <c r="BD46" s="21">
        <f t="shared" si="13"/>
        <v>741956.90365203808</v>
      </c>
      <c r="BE46" s="20">
        <f t="shared" si="36"/>
        <v>116617483.93573621</v>
      </c>
      <c r="BF46" s="20">
        <f t="shared" si="41"/>
        <v>95774647.641073838</v>
      </c>
      <c r="BG46" s="22">
        <f t="shared" si="44"/>
        <v>53224460.825966902</v>
      </c>
      <c r="BH46" s="22">
        <f t="shared" si="15"/>
        <v>-42550186.815106936</v>
      </c>
      <c r="BI46" s="53">
        <v>1</v>
      </c>
      <c r="BJ46" s="22">
        <f t="shared" si="38"/>
        <v>63393023.109769307</v>
      </c>
      <c r="BK46" s="22">
        <f t="shared" si="39"/>
        <v>42550186.815106936</v>
      </c>
      <c r="BL46" s="23">
        <f t="shared" si="42"/>
        <v>95774647.641073838</v>
      </c>
    </row>
    <row r="47" spans="1:64" hidden="1" x14ac:dyDescent="0.25">
      <c r="A47" s="53">
        <v>4</v>
      </c>
      <c r="B47" s="53" t="s">
        <v>63</v>
      </c>
      <c r="C47" s="54" t="s">
        <v>64</v>
      </c>
      <c r="D47" s="54">
        <v>44985</v>
      </c>
      <c r="E47" s="55" t="s">
        <v>68</v>
      </c>
      <c r="F47" s="55" t="s">
        <v>66</v>
      </c>
      <c r="G47" s="56">
        <v>2024</v>
      </c>
      <c r="H47" s="57">
        <v>2089000</v>
      </c>
      <c r="I47" s="14">
        <f t="shared" si="16"/>
        <v>189760000</v>
      </c>
      <c r="J47" s="67">
        <v>191849000</v>
      </c>
      <c r="K47" s="57">
        <v>742000</v>
      </c>
      <c r="L47" s="14">
        <f t="shared" si="17"/>
        <v>67364000</v>
      </c>
      <c r="M47" s="67">
        <v>68106000</v>
      </c>
      <c r="N47" s="14">
        <f t="shared" si="18"/>
        <v>1347000</v>
      </c>
      <c r="O47" s="14">
        <f t="shared" si="19"/>
        <v>122396000</v>
      </c>
      <c r="P47" s="15">
        <f t="shared" si="20"/>
        <v>123743000</v>
      </c>
      <c r="Q47" s="57">
        <v>591000</v>
      </c>
      <c r="R47" s="57">
        <v>210000</v>
      </c>
      <c r="S47" s="15">
        <f t="shared" si="43"/>
        <v>381000</v>
      </c>
      <c r="T47" s="14">
        <f t="shared" si="22"/>
        <v>1498000</v>
      </c>
      <c r="U47" s="14">
        <f t="shared" si="23"/>
        <v>966000</v>
      </c>
      <c r="V47" s="14">
        <f t="shared" si="24"/>
        <v>191258000</v>
      </c>
      <c r="W47" s="14">
        <f t="shared" si="25"/>
        <v>123362000</v>
      </c>
      <c r="X47" s="70">
        <v>1</v>
      </c>
      <c r="Y47" s="14">
        <f t="shared" si="26"/>
        <v>966000</v>
      </c>
      <c r="Z47" s="15">
        <f t="shared" si="27"/>
        <v>123362000</v>
      </c>
      <c r="AA47" s="57">
        <v>0</v>
      </c>
      <c r="AB47" s="57">
        <v>0</v>
      </c>
      <c r="AC47" s="15">
        <f t="shared" si="1"/>
        <v>0</v>
      </c>
      <c r="AD47" s="14">
        <f t="shared" si="28"/>
        <v>191849000</v>
      </c>
      <c r="AE47" s="15">
        <f t="shared" si="29"/>
        <v>191849000</v>
      </c>
      <c r="AF47" s="70">
        <v>1.008</v>
      </c>
      <c r="AG47" s="70">
        <v>0</v>
      </c>
      <c r="AH47" s="14">
        <f t="shared" si="2"/>
        <v>193383792</v>
      </c>
      <c r="AI47" s="15">
        <f t="shared" si="3"/>
        <v>193383792</v>
      </c>
      <c r="AJ47" s="16">
        <f t="shared" si="30"/>
        <v>16</v>
      </c>
      <c r="AK47" s="71">
        <v>21</v>
      </c>
      <c r="AL47" s="72">
        <v>5.2120373838408521E-2</v>
      </c>
      <c r="AM47" s="18">
        <f t="shared" si="4"/>
        <v>0.93450025853819096</v>
      </c>
      <c r="AN47" s="14">
        <f t="shared" si="31"/>
        <v>115281820.89378831</v>
      </c>
      <c r="AO47" s="15">
        <f t="shared" si="32"/>
        <v>115281820.89378831</v>
      </c>
      <c r="AP47" s="16">
        <f t="shared" si="33"/>
        <v>16</v>
      </c>
      <c r="AQ47" s="19">
        <f t="shared" si="34"/>
        <v>21</v>
      </c>
      <c r="AR47" s="17">
        <f t="shared" si="35"/>
        <v>5.2120373838408521E-2</v>
      </c>
      <c r="AS47" s="18">
        <f t="shared" si="5"/>
        <v>0.93450025853819096</v>
      </c>
      <c r="AT47" s="73">
        <v>0.88711254583132626</v>
      </c>
      <c r="AU47" s="14">
        <f t="shared" si="6"/>
        <v>160316498.57982841</v>
      </c>
      <c r="AV47" s="15">
        <f t="shared" si="40"/>
        <v>160316498.57982841</v>
      </c>
      <c r="AW47" s="74">
        <v>9.5000737699733079E-2</v>
      </c>
      <c r="AX47" s="14">
        <f t="shared" si="8"/>
        <v>18371602.89917174</v>
      </c>
      <c r="AY47" s="15">
        <f t="shared" si="9"/>
        <v>15230185.63052191</v>
      </c>
      <c r="AZ47" s="75">
        <v>4.8999999999999998E-3</v>
      </c>
      <c r="BA47" s="20">
        <f t="shared" si="10"/>
        <v>940060.1</v>
      </c>
      <c r="BB47" s="20">
        <f t="shared" si="11"/>
        <v>878486.40649143758</v>
      </c>
      <c r="BC47" s="20">
        <f t="shared" si="12"/>
        <v>940060.1</v>
      </c>
      <c r="BD47" s="21">
        <f t="shared" si="13"/>
        <v>878486.40649143758</v>
      </c>
      <c r="BE47" s="20">
        <f t="shared" si="36"/>
        <v>89333454.999171734</v>
      </c>
      <c r="BF47" s="20">
        <f t="shared" si="41"/>
        <v>61143349.723053455</v>
      </c>
      <c r="BG47" s="22">
        <f t="shared" si="44"/>
        <v>381000</v>
      </c>
      <c r="BH47" s="22">
        <f t="shared" si="15"/>
        <v>-60762349.723053455</v>
      </c>
      <c r="BI47" s="53">
        <v>1</v>
      </c>
      <c r="BJ47" s="22">
        <f t="shared" si="38"/>
        <v>88952454.999171734</v>
      </c>
      <c r="BK47" s="22">
        <f t="shared" si="39"/>
        <v>60762349.723053455</v>
      </c>
      <c r="BL47" s="23">
        <f t="shared" si="42"/>
        <v>61143349.723053455</v>
      </c>
    </row>
    <row r="48" spans="1:64" hidden="1" x14ac:dyDescent="0.25">
      <c r="A48" s="53">
        <v>4</v>
      </c>
      <c r="B48" s="53" t="s">
        <v>63</v>
      </c>
      <c r="C48" s="54" t="s">
        <v>64</v>
      </c>
      <c r="D48" s="54">
        <v>44985</v>
      </c>
      <c r="E48" s="55" t="s">
        <v>69</v>
      </c>
      <c r="F48" s="55" t="s">
        <v>66</v>
      </c>
      <c r="G48" s="56">
        <v>2022</v>
      </c>
      <c r="H48" s="57">
        <v>18772106</v>
      </c>
      <c r="I48" s="14">
        <f t="shared" si="16"/>
        <v>0</v>
      </c>
      <c r="J48" s="67">
        <v>18772106</v>
      </c>
      <c r="K48" s="57">
        <v>5620673</v>
      </c>
      <c r="L48" s="14">
        <f t="shared" si="17"/>
        <v>0</v>
      </c>
      <c r="M48" s="67">
        <v>5620673</v>
      </c>
      <c r="N48" s="14">
        <f t="shared" si="18"/>
        <v>13151433</v>
      </c>
      <c r="O48" s="14">
        <f t="shared" si="19"/>
        <v>0</v>
      </c>
      <c r="P48" s="15">
        <f t="shared" si="20"/>
        <v>13151433</v>
      </c>
      <c r="Q48" s="57">
        <v>18772106</v>
      </c>
      <c r="R48" s="57">
        <v>5620673</v>
      </c>
      <c r="S48" s="15">
        <f t="shared" si="43"/>
        <v>13151433</v>
      </c>
      <c r="T48" s="14">
        <f t="shared" si="22"/>
        <v>0</v>
      </c>
      <c r="U48" s="14">
        <f t="shared" si="23"/>
        <v>0</v>
      </c>
      <c r="V48" s="14">
        <f t="shared" si="24"/>
        <v>0</v>
      </c>
      <c r="W48" s="14">
        <f t="shared" si="25"/>
        <v>0</v>
      </c>
      <c r="X48" s="70">
        <v>1</v>
      </c>
      <c r="Y48" s="14">
        <f t="shared" si="26"/>
        <v>0</v>
      </c>
      <c r="Z48" s="15">
        <f t="shared" si="27"/>
        <v>0</v>
      </c>
      <c r="AA48" s="57">
        <v>18772106</v>
      </c>
      <c r="AB48" s="57">
        <v>5620673</v>
      </c>
      <c r="AC48" s="15">
        <f t="shared" si="1"/>
        <v>13151433</v>
      </c>
      <c r="AD48" s="14">
        <f t="shared" si="28"/>
        <v>0</v>
      </c>
      <c r="AE48" s="15">
        <f t="shared" si="29"/>
        <v>0</v>
      </c>
      <c r="AF48" s="70">
        <v>0.77500000000000002</v>
      </c>
      <c r="AG48" s="70">
        <v>0</v>
      </c>
      <c r="AH48" s="14">
        <f t="shared" si="2"/>
        <v>0</v>
      </c>
      <c r="AI48" s="15">
        <f t="shared" si="3"/>
        <v>0</v>
      </c>
      <c r="AJ48" s="16">
        <f t="shared" si="30"/>
        <v>0</v>
      </c>
      <c r="AK48" s="71">
        <v>0</v>
      </c>
      <c r="AL48" s="72">
        <v>0</v>
      </c>
      <c r="AM48" s="18">
        <f t="shared" si="4"/>
        <v>1</v>
      </c>
      <c r="AN48" s="14">
        <f t="shared" si="31"/>
        <v>0</v>
      </c>
      <c r="AO48" s="15">
        <f t="shared" si="32"/>
        <v>0</v>
      </c>
      <c r="AP48" s="16">
        <f t="shared" si="33"/>
        <v>0</v>
      </c>
      <c r="AQ48" s="19">
        <f t="shared" si="34"/>
        <v>0</v>
      </c>
      <c r="AR48" s="17">
        <f t="shared" si="35"/>
        <v>0</v>
      </c>
      <c r="AS48" s="18">
        <f t="shared" si="5"/>
        <v>1</v>
      </c>
      <c r="AT48" s="73">
        <v>0.87745652235414018</v>
      </c>
      <c r="AU48" s="14">
        <f t="shared" si="6"/>
        <v>0</v>
      </c>
      <c r="AV48" s="15">
        <f t="shared" si="40"/>
        <v>0</v>
      </c>
      <c r="AW48" s="74">
        <v>0.10999396599513919</v>
      </c>
      <c r="AX48" s="14">
        <f t="shared" si="8"/>
        <v>0</v>
      </c>
      <c r="AY48" s="15">
        <f t="shared" si="9"/>
        <v>0</v>
      </c>
      <c r="AZ48" s="75">
        <v>2.58E-2</v>
      </c>
      <c r="BA48" s="20">
        <f t="shared" si="10"/>
        <v>0</v>
      </c>
      <c r="BB48" s="20">
        <f t="shared" si="11"/>
        <v>0</v>
      </c>
      <c r="BC48" s="20">
        <f t="shared" si="12"/>
        <v>0</v>
      </c>
      <c r="BD48" s="21">
        <f t="shared" si="13"/>
        <v>0</v>
      </c>
      <c r="BE48" s="20">
        <f t="shared" si="36"/>
        <v>0</v>
      </c>
      <c r="BF48" s="20">
        <f t="shared" si="41"/>
        <v>0</v>
      </c>
      <c r="BG48" s="22">
        <f t="shared" si="44"/>
        <v>0</v>
      </c>
      <c r="BH48" s="22">
        <f t="shared" si="15"/>
        <v>0</v>
      </c>
      <c r="BI48" s="53">
        <v>1</v>
      </c>
      <c r="BJ48" s="22">
        <f t="shared" si="38"/>
        <v>0</v>
      </c>
      <c r="BK48" s="22">
        <f t="shared" si="39"/>
        <v>0</v>
      </c>
      <c r="BL48" s="23">
        <f t="shared" si="42"/>
        <v>0</v>
      </c>
    </row>
    <row r="49" spans="1:64" hidden="1" x14ac:dyDescent="0.25">
      <c r="A49" s="53">
        <v>4</v>
      </c>
      <c r="B49" s="53" t="s">
        <v>63</v>
      </c>
      <c r="C49" s="54" t="s">
        <v>64</v>
      </c>
      <c r="D49" s="54">
        <v>44985</v>
      </c>
      <c r="E49" s="55" t="s">
        <v>69</v>
      </c>
      <c r="F49" s="55" t="s">
        <v>66</v>
      </c>
      <c r="G49" s="56">
        <v>2023</v>
      </c>
      <c r="H49" s="57">
        <v>10091333</v>
      </c>
      <c r="I49" s="14">
        <f t="shared" si="16"/>
        <v>8079000</v>
      </c>
      <c r="J49" s="67">
        <v>18170333</v>
      </c>
      <c r="K49" s="57">
        <v>3335113</v>
      </c>
      <c r="L49" s="14">
        <f t="shared" si="17"/>
        <v>3353000</v>
      </c>
      <c r="M49" s="67">
        <v>6688113</v>
      </c>
      <c r="N49" s="14">
        <f t="shared" si="18"/>
        <v>6756220</v>
      </c>
      <c r="O49" s="14">
        <f t="shared" si="19"/>
        <v>4726000</v>
      </c>
      <c r="P49" s="15">
        <f t="shared" si="20"/>
        <v>11482220</v>
      </c>
      <c r="Q49" s="57">
        <v>8623333</v>
      </c>
      <c r="R49" s="57">
        <v>2726113</v>
      </c>
      <c r="S49" s="15">
        <f t="shared" si="43"/>
        <v>5897220</v>
      </c>
      <c r="T49" s="14">
        <f t="shared" si="22"/>
        <v>1468000</v>
      </c>
      <c r="U49" s="14">
        <f t="shared" si="23"/>
        <v>859000</v>
      </c>
      <c r="V49" s="14">
        <f t="shared" si="24"/>
        <v>9547000</v>
      </c>
      <c r="W49" s="14">
        <f t="shared" si="25"/>
        <v>5585000</v>
      </c>
      <c r="X49" s="70">
        <v>1</v>
      </c>
      <c r="Y49" s="14">
        <f t="shared" si="26"/>
        <v>859000</v>
      </c>
      <c r="Z49" s="15">
        <f t="shared" si="27"/>
        <v>5585000</v>
      </c>
      <c r="AA49" s="57">
        <v>2284089</v>
      </c>
      <c r="AB49" s="57">
        <v>754874.9919417979</v>
      </c>
      <c r="AC49" s="15">
        <f t="shared" si="1"/>
        <v>1529214.008058202</v>
      </c>
      <c r="AD49" s="14">
        <f t="shared" si="28"/>
        <v>15886244</v>
      </c>
      <c r="AE49" s="15">
        <f t="shared" si="29"/>
        <v>15886244</v>
      </c>
      <c r="AF49" s="70">
        <v>0.95899999999999996</v>
      </c>
      <c r="AG49" s="70">
        <v>0</v>
      </c>
      <c r="AH49" s="14">
        <f t="shared" si="2"/>
        <v>15234907.995999999</v>
      </c>
      <c r="AI49" s="15">
        <f t="shared" si="3"/>
        <v>15234907.995999999</v>
      </c>
      <c r="AJ49" s="16">
        <f t="shared" si="30"/>
        <v>5</v>
      </c>
      <c r="AK49" s="71">
        <v>9</v>
      </c>
      <c r="AL49" s="72">
        <v>5.2555040428474031E-2</v>
      </c>
      <c r="AM49" s="18">
        <f t="shared" si="4"/>
        <v>0.97888421861319985</v>
      </c>
      <c r="AN49" s="14">
        <f t="shared" si="31"/>
        <v>5467068.3609547215</v>
      </c>
      <c r="AO49" s="15">
        <f t="shared" si="32"/>
        <v>5467068.3609547215</v>
      </c>
      <c r="AP49" s="16">
        <f t="shared" si="33"/>
        <v>5</v>
      </c>
      <c r="AQ49" s="19">
        <f t="shared" si="34"/>
        <v>9</v>
      </c>
      <c r="AR49" s="17">
        <f t="shared" si="35"/>
        <v>5.2555040428474031E-2</v>
      </c>
      <c r="AS49" s="18">
        <f t="shared" si="5"/>
        <v>0.97888421861319985</v>
      </c>
      <c r="AT49" s="73">
        <v>0.87745652235414018</v>
      </c>
      <c r="AU49" s="14">
        <f t="shared" si="6"/>
        <v>13085694.269361269</v>
      </c>
      <c r="AV49" s="15">
        <f t="shared" si="40"/>
        <v>13085694.269361269</v>
      </c>
      <c r="AW49" s="74">
        <v>0.10999396599513919</v>
      </c>
      <c r="AX49" s="14">
        <f t="shared" si="8"/>
        <v>1675747.952051098</v>
      </c>
      <c r="AY49" s="15">
        <f t="shared" si="9"/>
        <v>1439347.4104869112</v>
      </c>
      <c r="AZ49" s="75">
        <v>2.58E-2</v>
      </c>
      <c r="BA49" s="20">
        <f t="shared" si="10"/>
        <v>409865.09519999998</v>
      </c>
      <c r="BB49" s="20">
        <f t="shared" si="11"/>
        <v>401210.47345167678</v>
      </c>
      <c r="BC49" s="20">
        <f t="shared" si="12"/>
        <v>409865.09519999998</v>
      </c>
      <c r="BD49" s="21">
        <f t="shared" si="13"/>
        <v>401210.47345167678</v>
      </c>
      <c r="BE49" s="20">
        <f t="shared" si="36"/>
        <v>11735521.043251097</v>
      </c>
      <c r="BF49" s="20">
        <f t="shared" si="41"/>
        <v>9459183.7923451364</v>
      </c>
      <c r="BG49" s="22">
        <f t="shared" si="44"/>
        <v>4368005.9919417985</v>
      </c>
      <c r="BH49" s="22">
        <f t="shared" si="15"/>
        <v>-5091177.8004033379</v>
      </c>
      <c r="BI49" s="53">
        <v>1</v>
      </c>
      <c r="BJ49" s="22">
        <f t="shared" si="38"/>
        <v>7367515.0513092987</v>
      </c>
      <c r="BK49" s="22">
        <f t="shared" si="39"/>
        <v>5091177.8004033379</v>
      </c>
      <c r="BL49" s="23">
        <f t="shared" si="42"/>
        <v>9459183.7923451364</v>
      </c>
    </row>
    <row r="50" spans="1:64" hidden="1" x14ac:dyDescent="0.25">
      <c r="A50" s="53">
        <v>4</v>
      </c>
      <c r="B50" s="53" t="s">
        <v>63</v>
      </c>
      <c r="C50" s="54" t="s">
        <v>64</v>
      </c>
      <c r="D50" s="54">
        <v>44985</v>
      </c>
      <c r="E50" s="55" t="s">
        <v>69</v>
      </c>
      <c r="F50" s="55" t="s">
        <v>66</v>
      </c>
      <c r="G50" s="56">
        <v>2024</v>
      </c>
      <c r="H50" s="57">
        <v>240000</v>
      </c>
      <c r="I50" s="14">
        <f t="shared" si="16"/>
        <v>22844000</v>
      </c>
      <c r="J50" s="67">
        <v>23084000</v>
      </c>
      <c r="K50" s="57">
        <v>99000</v>
      </c>
      <c r="L50" s="14">
        <f t="shared" si="17"/>
        <v>9480000</v>
      </c>
      <c r="M50" s="67">
        <v>9579000</v>
      </c>
      <c r="N50" s="14">
        <f t="shared" si="18"/>
        <v>141000</v>
      </c>
      <c r="O50" s="14">
        <f t="shared" si="19"/>
        <v>13364000</v>
      </c>
      <c r="P50" s="15">
        <f t="shared" si="20"/>
        <v>13505000</v>
      </c>
      <c r="Q50" s="57">
        <v>68000</v>
      </c>
      <c r="R50" s="57">
        <v>28000</v>
      </c>
      <c r="S50" s="15">
        <f t="shared" si="43"/>
        <v>40000</v>
      </c>
      <c r="T50" s="14">
        <f t="shared" si="22"/>
        <v>172000</v>
      </c>
      <c r="U50" s="14">
        <f t="shared" si="23"/>
        <v>101000</v>
      </c>
      <c r="V50" s="14">
        <f t="shared" si="24"/>
        <v>23016000</v>
      </c>
      <c r="W50" s="14">
        <f t="shared" si="25"/>
        <v>13465000</v>
      </c>
      <c r="X50" s="70">
        <v>1</v>
      </c>
      <c r="Y50" s="14">
        <f t="shared" si="26"/>
        <v>101000</v>
      </c>
      <c r="Z50" s="15">
        <f t="shared" si="27"/>
        <v>13465000</v>
      </c>
      <c r="AA50" s="57">
        <v>0</v>
      </c>
      <c r="AB50" s="57">
        <v>0</v>
      </c>
      <c r="AC50" s="15">
        <f t="shared" si="1"/>
        <v>0</v>
      </c>
      <c r="AD50" s="14">
        <f t="shared" si="28"/>
        <v>23084000</v>
      </c>
      <c r="AE50" s="15">
        <f t="shared" si="29"/>
        <v>23084000</v>
      </c>
      <c r="AF50" s="70">
        <v>0.95399999999999996</v>
      </c>
      <c r="AG50" s="70">
        <v>0</v>
      </c>
      <c r="AH50" s="14">
        <f t="shared" si="2"/>
        <v>22022136</v>
      </c>
      <c r="AI50" s="15">
        <f t="shared" si="3"/>
        <v>22022136</v>
      </c>
      <c r="AJ50" s="16">
        <f t="shared" si="30"/>
        <v>16</v>
      </c>
      <c r="AK50" s="71">
        <v>21</v>
      </c>
      <c r="AL50" s="72">
        <v>5.2120373838408521E-2</v>
      </c>
      <c r="AM50" s="18">
        <f t="shared" si="4"/>
        <v>0.93450025853819096</v>
      </c>
      <c r="AN50" s="14">
        <f t="shared" si="31"/>
        <v>12583045.981216742</v>
      </c>
      <c r="AO50" s="15">
        <f t="shared" si="32"/>
        <v>12583045.981216742</v>
      </c>
      <c r="AP50" s="16">
        <f t="shared" si="33"/>
        <v>16</v>
      </c>
      <c r="AQ50" s="19">
        <f t="shared" si="34"/>
        <v>21</v>
      </c>
      <c r="AR50" s="17">
        <f t="shared" si="35"/>
        <v>5.2120373838408521E-2</v>
      </c>
      <c r="AS50" s="18">
        <f t="shared" si="5"/>
        <v>0.93450025853819096</v>
      </c>
      <c r="AT50" s="73">
        <v>0.87745652235414018</v>
      </c>
      <c r="AU50" s="14">
        <f t="shared" si="6"/>
        <v>18057784.785280354</v>
      </c>
      <c r="AV50" s="15">
        <f t="shared" si="40"/>
        <v>18057784.785280354</v>
      </c>
      <c r="AW50" s="74">
        <v>0.10999396599513919</v>
      </c>
      <c r="AX50" s="14">
        <f t="shared" si="8"/>
        <v>2422302.0783243305</v>
      </c>
      <c r="AY50" s="15">
        <f t="shared" si="9"/>
        <v>1986247.3656196692</v>
      </c>
      <c r="AZ50" s="75">
        <v>2.58E-2</v>
      </c>
      <c r="BA50" s="20">
        <f t="shared" si="10"/>
        <v>595567.19999999995</v>
      </c>
      <c r="BB50" s="20">
        <f t="shared" si="11"/>
        <v>556557.70237686648</v>
      </c>
      <c r="BC50" s="20">
        <f t="shared" si="12"/>
        <v>595567.19999999995</v>
      </c>
      <c r="BD50" s="21">
        <f t="shared" si="13"/>
        <v>556557.70237686648</v>
      </c>
      <c r="BE50" s="20">
        <f t="shared" si="36"/>
        <v>11575005.278324328</v>
      </c>
      <c r="BF50" s="20">
        <f t="shared" si="41"/>
        <v>8017543.872060148</v>
      </c>
      <c r="BG50" s="22">
        <f t="shared" si="44"/>
        <v>40000</v>
      </c>
      <c r="BH50" s="22">
        <f t="shared" si="15"/>
        <v>-7977543.872060148</v>
      </c>
      <c r="BI50" s="53">
        <v>1</v>
      </c>
      <c r="BJ50" s="22">
        <f t="shared" si="38"/>
        <v>11535005.278324328</v>
      </c>
      <c r="BK50" s="22">
        <f t="shared" si="39"/>
        <v>7977543.872060148</v>
      </c>
      <c r="BL50" s="23">
        <f t="shared" si="42"/>
        <v>8017543.872060148</v>
      </c>
    </row>
    <row r="51" spans="1:64" hidden="1" x14ac:dyDescent="0.25">
      <c r="A51" s="53">
        <v>4</v>
      </c>
      <c r="B51" s="53" t="s">
        <v>63</v>
      </c>
      <c r="C51" s="54" t="s">
        <v>64</v>
      </c>
      <c r="D51" s="54">
        <v>44985</v>
      </c>
      <c r="E51" s="55" t="s">
        <v>70</v>
      </c>
      <c r="F51" s="55" t="s">
        <v>66</v>
      </c>
      <c r="G51" s="56">
        <v>2022</v>
      </c>
      <c r="H51" s="57">
        <v>24281121</v>
      </c>
      <c r="I51" s="14">
        <f t="shared" si="16"/>
        <v>0</v>
      </c>
      <c r="J51" s="67">
        <v>24281121</v>
      </c>
      <c r="K51" s="57">
        <v>7427662</v>
      </c>
      <c r="L51" s="14">
        <f t="shared" si="17"/>
        <v>0</v>
      </c>
      <c r="M51" s="67">
        <v>7427662</v>
      </c>
      <c r="N51" s="14">
        <f t="shared" si="18"/>
        <v>16853459</v>
      </c>
      <c r="O51" s="14">
        <f t="shared" si="19"/>
        <v>0</v>
      </c>
      <c r="P51" s="15">
        <f t="shared" si="20"/>
        <v>16853459</v>
      </c>
      <c r="Q51" s="57">
        <v>24281121</v>
      </c>
      <c r="R51" s="57">
        <v>7427662</v>
      </c>
      <c r="S51" s="15">
        <f t="shared" si="43"/>
        <v>16853459</v>
      </c>
      <c r="T51" s="14">
        <f t="shared" si="22"/>
        <v>0</v>
      </c>
      <c r="U51" s="14">
        <f t="shared" si="23"/>
        <v>0</v>
      </c>
      <c r="V51" s="14">
        <f t="shared" si="24"/>
        <v>0</v>
      </c>
      <c r="W51" s="14">
        <f t="shared" si="25"/>
        <v>0</v>
      </c>
      <c r="X51" s="70">
        <v>1</v>
      </c>
      <c r="Y51" s="14">
        <f t="shared" si="26"/>
        <v>0</v>
      </c>
      <c r="Z51" s="15">
        <f t="shared" si="27"/>
        <v>0</v>
      </c>
      <c r="AA51" s="57">
        <v>24281121</v>
      </c>
      <c r="AB51" s="57">
        <v>7427662</v>
      </c>
      <c r="AC51" s="15">
        <f t="shared" si="1"/>
        <v>16853459</v>
      </c>
      <c r="AD51" s="14">
        <f t="shared" si="28"/>
        <v>0</v>
      </c>
      <c r="AE51" s="15">
        <f t="shared" si="29"/>
        <v>0</v>
      </c>
      <c r="AF51" s="70">
        <v>0.89100000000000001</v>
      </c>
      <c r="AG51" s="70">
        <v>0</v>
      </c>
      <c r="AH51" s="14">
        <f t="shared" si="2"/>
        <v>0</v>
      </c>
      <c r="AI51" s="15">
        <f t="shared" si="3"/>
        <v>0</v>
      </c>
      <c r="AJ51" s="16">
        <f t="shared" si="30"/>
        <v>0</v>
      </c>
      <c r="AK51" s="71">
        <v>0</v>
      </c>
      <c r="AL51" s="72">
        <v>0</v>
      </c>
      <c r="AM51" s="18">
        <f t="shared" si="4"/>
        <v>1</v>
      </c>
      <c r="AN51" s="14">
        <f t="shared" si="31"/>
        <v>0</v>
      </c>
      <c r="AO51" s="15">
        <f t="shared" si="32"/>
        <v>0</v>
      </c>
      <c r="AP51" s="16">
        <f t="shared" si="33"/>
        <v>0</v>
      </c>
      <c r="AQ51" s="19">
        <f t="shared" si="34"/>
        <v>0</v>
      </c>
      <c r="AR51" s="17">
        <f t="shared" si="35"/>
        <v>0</v>
      </c>
      <c r="AS51" s="18">
        <f t="shared" si="5"/>
        <v>1</v>
      </c>
      <c r="AT51" s="73">
        <v>0.86200560565592232</v>
      </c>
      <c r="AU51" s="14">
        <f t="shared" si="6"/>
        <v>0</v>
      </c>
      <c r="AV51" s="15">
        <f t="shared" si="40"/>
        <v>0</v>
      </c>
      <c r="AW51" s="74">
        <v>8.839848032475417E-2</v>
      </c>
      <c r="AX51" s="14">
        <f t="shared" si="8"/>
        <v>0</v>
      </c>
      <c r="AY51" s="15">
        <f t="shared" si="9"/>
        <v>0</v>
      </c>
      <c r="AZ51" s="75">
        <v>1.35E-2</v>
      </c>
      <c r="BA51" s="20">
        <f t="shared" si="10"/>
        <v>0</v>
      </c>
      <c r="BB51" s="20">
        <f t="shared" si="11"/>
        <v>0</v>
      </c>
      <c r="BC51" s="20">
        <f t="shared" si="12"/>
        <v>0</v>
      </c>
      <c r="BD51" s="21">
        <f t="shared" si="13"/>
        <v>0</v>
      </c>
      <c r="BE51" s="20">
        <f t="shared" si="36"/>
        <v>0</v>
      </c>
      <c r="BF51" s="20">
        <f t="shared" si="41"/>
        <v>0</v>
      </c>
      <c r="BG51" s="22">
        <f t="shared" si="44"/>
        <v>0</v>
      </c>
      <c r="BH51" s="22">
        <f t="shared" si="15"/>
        <v>0</v>
      </c>
      <c r="BI51" s="53">
        <v>1</v>
      </c>
      <c r="BJ51" s="22">
        <f t="shared" si="38"/>
        <v>0</v>
      </c>
      <c r="BK51" s="22">
        <f t="shared" si="39"/>
        <v>0</v>
      </c>
      <c r="BL51" s="23">
        <f t="shared" si="42"/>
        <v>0</v>
      </c>
    </row>
    <row r="52" spans="1:64" hidden="1" x14ac:dyDescent="0.25">
      <c r="A52" s="53">
        <v>4</v>
      </c>
      <c r="B52" s="53" t="s">
        <v>63</v>
      </c>
      <c r="C52" s="54" t="s">
        <v>64</v>
      </c>
      <c r="D52" s="54">
        <v>44985</v>
      </c>
      <c r="E52" s="55" t="s">
        <v>70</v>
      </c>
      <c r="F52" s="55" t="s">
        <v>66</v>
      </c>
      <c r="G52" s="56">
        <v>2023</v>
      </c>
      <c r="H52" s="57">
        <v>11768269</v>
      </c>
      <c r="I52" s="14">
        <f t="shared" si="16"/>
        <v>12673000</v>
      </c>
      <c r="J52" s="67">
        <v>24441269</v>
      </c>
      <c r="K52" s="57">
        <v>3721812</v>
      </c>
      <c r="L52" s="14">
        <f t="shared" si="17"/>
        <v>4550000</v>
      </c>
      <c r="M52" s="67">
        <v>8271812</v>
      </c>
      <c r="N52" s="14">
        <f t="shared" si="18"/>
        <v>8046457</v>
      </c>
      <c r="O52" s="14">
        <f t="shared" si="19"/>
        <v>8123000</v>
      </c>
      <c r="P52" s="15">
        <f t="shared" si="20"/>
        <v>16169457</v>
      </c>
      <c r="Q52" s="57">
        <v>9775269</v>
      </c>
      <c r="R52" s="57">
        <v>3006812</v>
      </c>
      <c r="S52" s="15">
        <f t="shared" si="43"/>
        <v>6768457</v>
      </c>
      <c r="T52" s="14">
        <f t="shared" si="22"/>
        <v>1993000</v>
      </c>
      <c r="U52" s="14">
        <f t="shared" si="23"/>
        <v>1278000</v>
      </c>
      <c r="V52" s="14">
        <f t="shared" si="24"/>
        <v>14666000</v>
      </c>
      <c r="W52" s="14">
        <f t="shared" si="25"/>
        <v>9401000</v>
      </c>
      <c r="X52" s="70">
        <v>1</v>
      </c>
      <c r="Y52" s="14">
        <f t="shared" si="26"/>
        <v>1278000</v>
      </c>
      <c r="Z52" s="15">
        <f t="shared" si="27"/>
        <v>9401000</v>
      </c>
      <c r="AA52" s="57">
        <v>2643971</v>
      </c>
      <c r="AB52" s="57">
        <v>836177.6056828748</v>
      </c>
      <c r="AC52" s="15">
        <f t="shared" si="1"/>
        <v>1807793.3943171252</v>
      </c>
      <c r="AD52" s="14">
        <f t="shared" si="28"/>
        <v>21797298</v>
      </c>
      <c r="AE52" s="15">
        <f t="shared" si="29"/>
        <v>21797298</v>
      </c>
      <c r="AF52" s="70">
        <v>1.0209999999999999</v>
      </c>
      <c r="AG52" s="70">
        <v>0</v>
      </c>
      <c r="AH52" s="14">
        <f t="shared" si="2"/>
        <v>22255041.257999998</v>
      </c>
      <c r="AI52" s="15">
        <f t="shared" si="3"/>
        <v>22255041.257999998</v>
      </c>
      <c r="AJ52" s="16">
        <f t="shared" si="30"/>
        <v>5</v>
      </c>
      <c r="AK52" s="71">
        <v>9</v>
      </c>
      <c r="AL52" s="72">
        <v>5.2555040428474031E-2</v>
      </c>
      <c r="AM52" s="18">
        <f t="shared" si="4"/>
        <v>0.97888421861319985</v>
      </c>
      <c r="AN52" s="14">
        <f t="shared" si="31"/>
        <v>9202490.5391826909</v>
      </c>
      <c r="AO52" s="15">
        <f t="shared" si="32"/>
        <v>9202490.5391826909</v>
      </c>
      <c r="AP52" s="16">
        <f t="shared" si="33"/>
        <v>5</v>
      </c>
      <c r="AQ52" s="19">
        <f t="shared" si="34"/>
        <v>9</v>
      </c>
      <c r="AR52" s="17">
        <f t="shared" si="35"/>
        <v>5.2555040428474031E-2</v>
      </c>
      <c r="AS52" s="18">
        <f t="shared" si="5"/>
        <v>0.97888421861319985</v>
      </c>
      <c r="AT52" s="73">
        <v>0.86200560565592232</v>
      </c>
      <c r="AU52" s="14">
        <f t="shared" si="6"/>
        <v>18778885.795123521</v>
      </c>
      <c r="AV52" s="15">
        <f t="shared" si="40"/>
        <v>18778885.795123521</v>
      </c>
      <c r="AW52" s="74">
        <v>8.839848032475417E-2</v>
      </c>
      <c r="AX52" s="14">
        <f t="shared" si="8"/>
        <v>1967311.8267719052</v>
      </c>
      <c r="AY52" s="15">
        <f t="shared" si="9"/>
        <v>1660024.9664810321</v>
      </c>
      <c r="AZ52" s="75">
        <v>1.35E-2</v>
      </c>
      <c r="BA52" s="20">
        <f t="shared" si="10"/>
        <v>294263.52299999999</v>
      </c>
      <c r="BB52" s="20">
        <f t="shared" si="11"/>
        <v>288049.91877822235</v>
      </c>
      <c r="BC52" s="20">
        <f t="shared" si="12"/>
        <v>294263.52299999999</v>
      </c>
      <c r="BD52" s="21">
        <f t="shared" si="13"/>
        <v>288049.91877822235</v>
      </c>
      <c r="BE52" s="20">
        <f t="shared" si="36"/>
        <v>15115616.6077719</v>
      </c>
      <c r="BF52" s="20">
        <f t="shared" si="41"/>
        <v>11524470.141200086</v>
      </c>
      <c r="BG52" s="22">
        <f t="shared" si="44"/>
        <v>4960663.605682875</v>
      </c>
      <c r="BH52" s="22">
        <f t="shared" si="15"/>
        <v>-6563806.5355172111</v>
      </c>
      <c r="BI52" s="53">
        <v>1</v>
      </c>
      <c r="BJ52" s="22">
        <f t="shared" si="38"/>
        <v>10154953.002089024</v>
      </c>
      <c r="BK52" s="22">
        <f t="shared" si="39"/>
        <v>6563806.5355172111</v>
      </c>
      <c r="BL52" s="23">
        <f t="shared" si="42"/>
        <v>11524470.141200086</v>
      </c>
    </row>
    <row r="53" spans="1:64" hidden="1" x14ac:dyDescent="0.25">
      <c r="A53" s="53">
        <v>4</v>
      </c>
      <c r="B53" s="53" t="s">
        <v>63</v>
      </c>
      <c r="C53" s="54" t="s">
        <v>64</v>
      </c>
      <c r="D53" s="54">
        <v>44985</v>
      </c>
      <c r="E53" s="55" t="s">
        <v>70</v>
      </c>
      <c r="F53" s="55" t="s">
        <v>66</v>
      </c>
      <c r="G53" s="56">
        <v>2024</v>
      </c>
      <c r="H53" s="57">
        <v>390000</v>
      </c>
      <c r="I53" s="14">
        <f t="shared" si="16"/>
        <v>30752000</v>
      </c>
      <c r="J53" s="67">
        <v>31142000</v>
      </c>
      <c r="K53" s="57">
        <v>140000</v>
      </c>
      <c r="L53" s="14">
        <f t="shared" si="17"/>
        <v>11040000</v>
      </c>
      <c r="M53" s="67">
        <v>11180000</v>
      </c>
      <c r="N53" s="14">
        <f t="shared" si="18"/>
        <v>250000</v>
      </c>
      <c r="O53" s="14">
        <f t="shared" si="19"/>
        <v>19712000</v>
      </c>
      <c r="P53" s="15">
        <f t="shared" si="20"/>
        <v>19962000</v>
      </c>
      <c r="Q53" s="57">
        <v>98000</v>
      </c>
      <c r="R53" s="57">
        <v>35000</v>
      </c>
      <c r="S53" s="15">
        <f t="shared" si="43"/>
        <v>63000</v>
      </c>
      <c r="T53" s="14">
        <f t="shared" si="22"/>
        <v>292000</v>
      </c>
      <c r="U53" s="14">
        <f t="shared" si="23"/>
        <v>187000</v>
      </c>
      <c r="V53" s="14">
        <f t="shared" si="24"/>
        <v>31044000</v>
      </c>
      <c r="W53" s="14">
        <f t="shared" si="25"/>
        <v>19899000</v>
      </c>
      <c r="X53" s="70">
        <v>1</v>
      </c>
      <c r="Y53" s="14">
        <f t="shared" si="26"/>
        <v>187000</v>
      </c>
      <c r="Z53" s="15">
        <f t="shared" si="27"/>
        <v>19899000</v>
      </c>
      <c r="AA53" s="57">
        <v>0</v>
      </c>
      <c r="AB53" s="57">
        <v>0</v>
      </c>
      <c r="AC53" s="15">
        <f t="shared" si="1"/>
        <v>0</v>
      </c>
      <c r="AD53" s="14">
        <f t="shared" si="28"/>
        <v>31142000</v>
      </c>
      <c r="AE53" s="15">
        <f t="shared" si="29"/>
        <v>31142000</v>
      </c>
      <c r="AF53" s="70">
        <v>1.0209999999999999</v>
      </c>
      <c r="AG53" s="70">
        <v>0</v>
      </c>
      <c r="AH53" s="14">
        <f t="shared" si="2"/>
        <v>31795981.999999996</v>
      </c>
      <c r="AI53" s="15">
        <f t="shared" si="3"/>
        <v>31795981.999999996</v>
      </c>
      <c r="AJ53" s="16">
        <f t="shared" si="30"/>
        <v>16</v>
      </c>
      <c r="AK53" s="71">
        <v>21</v>
      </c>
      <c r="AL53" s="72">
        <v>5.2120373838408521E-2</v>
      </c>
      <c r="AM53" s="18">
        <f t="shared" si="4"/>
        <v>0.93450025853819096</v>
      </c>
      <c r="AN53" s="14">
        <f t="shared" si="31"/>
        <v>18595620.644651461</v>
      </c>
      <c r="AO53" s="15">
        <f t="shared" si="32"/>
        <v>18595620.644651461</v>
      </c>
      <c r="AP53" s="16">
        <f t="shared" si="33"/>
        <v>16</v>
      </c>
      <c r="AQ53" s="19">
        <f t="shared" si="34"/>
        <v>21</v>
      </c>
      <c r="AR53" s="17">
        <f t="shared" si="35"/>
        <v>5.2120373838408521E-2</v>
      </c>
      <c r="AS53" s="18">
        <f t="shared" si="5"/>
        <v>0.93450025853819096</v>
      </c>
      <c r="AT53" s="73">
        <v>0.86200560565592232</v>
      </c>
      <c r="AU53" s="14">
        <f t="shared" si="6"/>
        <v>25613077.193183478</v>
      </c>
      <c r="AV53" s="15">
        <f t="shared" si="40"/>
        <v>25613077.193183478</v>
      </c>
      <c r="AW53" s="74">
        <v>8.839848032475417E-2</v>
      </c>
      <c r="AX53" s="14">
        <f t="shared" si="8"/>
        <v>2810716.4892332372</v>
      </c>
      <c r="AY53" s="15">
        <f t="shared" si="9"/>
        <v>2264157.1003180393</v>
      </c>
      <c r="AZ53" s="75">
        <v>1.35E-2</v>
      </c>
      <c r="BA53" s="20">
        <f t="shared" si="10"/>
        <v>420417</v>
      </c>
      <c r="BB53" s="20">
        <f t="shared" si="11"/>
        <v>392879.79519385064</v>
      </c>
      <c r="BC53" s="20">
        <f t="shared" si="12"/>
        <v>420417</v>
      </c>
      <c r="BD53" s="21">
        <f t="shared" si="13"/>
        <v>392879.79519385064</v>
      </c>
      <c r="BE53" s="20">
        <f t="shared" si="36"/>
        <v>15128115.489233233</v>
      </c>
      <c r="BF53" s="20">
        <f t="shared" si="41"/>
        <v>9674493.4440439083</v>
      </c>
      <c r="BG53" s="22">
        <f t="shared" si="44"/>
        <v>63000</v>
      </c>
      <c r="BH53" s="22">
        <f t="shared" si="15"/>
        <v>-9611493.4440439083</v>
      </c>
      <c r="BI53" s="53">
        <v>1</v>
      </c>
      <c r="BJ53" s="22">
        <f t="shared" si="38"/>
        <v>15065115.489233233</v>
      </c>
      <c r="BK53" s="22">
        <f t="shared" si="39"/>
        <v>9611493.4440439083</v>
      </c>
      <c r="BL53" s="23">
        <f t="shared" si="42"/>
        <v>9674493.4440439083</v>
      </c>
    </row>
    <row r="54" spans="1:64" hidden="1" x14ac:dyDescent="0.25">
      <c r="A54" s="53">
        <v>4</v>
      </c>
      <c r="B54" s="53" t="s">
        <v>63</v>
      </c>
      <c r="C54" s="54" t="s">
        <v>64</v>
      </c>
      <c r="D54" s="54">
        <v>44985</v>
      </c>
      <c r="E54" s="55" t="s">
        <v>71</v>
      </c>
      <c r="F54" s="55" t="s">
        <v>66</v>
      </c>
      <c r="G54" s="56">
        <v>2022</v>
      </c>
      <c r="H54" s="57">
        <v>6396846</v>
      </c>
      <c r="I54" s="14">
        <f t="shared" si="16"/>
        <v>0</v>
      </c>
      <c r="J54" s="67">
        <v>6396846</v>
      </c>
      <c r="K54" s="57">
        <v>1798232</v>
      </c>
      <c r="L54" s="14">
        <f t="shared" si="17"/>
        <v>0</v>
      </c>
      <c r="M54" s="67">
        <v>1798232</v>
      </c>
      <c r="N54" s="14">
        <f t="shared" si="18"/>
        <v>4598614</v>
      </c>
      <c r="O54" s="14">
        <f t="shared" si="19"/>
        <v>0</v>
      </c>
      <c r="P54" s="15">
        <f t="shared" si="20"/>
        <v>4598614</v>
      </c>
      <c r="Q54" s="57">
        <v>6396846</v>
      </c>
      <c r="R54" s="57">
        <v>1798232</v>
      </c>
      <c r="S54" s="15">
        <f t="shared" si="43"/>
        <v>4598614</v>
      </c>
      <c r="T54" s="14">
        <f t="shared" si="22"/>
        <v>0</v>
      </c>
      <c r="U54" s="14">
        <f t="shared" si="23"/>
        <v>0</v>
      </c>
      <c r="V54" s="14">
        <f t="shared" si="24"/>
        <v>0</v>
      </c>
      <c r="W54" s="14">
        <f t="shared" si="25"/>
        <v>0</v>
      </c>
      <c r="X54" s="70">
        <v>1</v>
      </c>
      <c r="Y54" s="14">
        <f t="shared" si="26"/>
        <v>0</v>
      </c>
      <c r="Z54" s="15">
        <f t="shared" si="27"/>
        <v>0</v>
      </c>
      <c r="AA54" s="57">
        <v>6396846</v>
      </c>
      <c r="AB54" s="57">
        <v>1798232.0000000002</v>
      </c>
      <c r="AC54" s="15">
        <f t="shared" si="1"/>
        <v>4598614</v>
      </c>
      <c r="AD54" s="14">
        <f t="shared" si="28"/>
        <v>0</v>
      </c>
      <c r="AE54" s="15">
        <f t="shared" si="29"/>
        <v>0</v>
      </c>
      <c r="AF54" s="70">
        <v>0.86299999999999999</v>
      </c>
      <c r="AG54" s="70">
        <v>0</v>
      </c>
      <c r="AH54" s="14">
        <f t="shared" si="2"/>
        <v>0</v>
      </c>
      <c r="AI54" s="15">
        <f t="shared" si="3"/>
        <v>0</v>
      </c>
      <c r="AJ54" s="16">
        <f t="shared" si="30"/>
        <v>0</v>
      </c>
      <c r="AK54" s="71">
        <v>0</v>
      </c>
      <c r="AL54" s="72">
        <v>0</v>
      </c>
      <c r="AM54" s="18">
        <f t="shared" si="4"/>
        <v>1</v>
      </c>
      <c r="AN54" s="14">
        <f t="shared" si="31"/>
        <v>0</v>
      </c>
      <c r="AO54" s="15">
        <f t="shared" si="32"/>
        <v>0</v>
      </c>
      <c r="AP54" s="16">
        <f t="shared" si="33"/>
        <v>0</v>
      </c>
      <c r="AQ54" s="19">
        <f t="shared" si="34"/>
        <v>0</v>
      </c>
      <c r="AR54" s="17">
        <f t="shared" si="35"/>
        <v>0</v>
      </c>
      <c r="AS54" s="18">
        <f t="shared" si="5"/>
        <v>1</v>
      </c>
      <c r="AT54" s="73">
        <v>0.89014911840146116</v>
      </c>
      <c r="AU54" s="14">
        <f t="shared" si="6"/>
        <v>0</v>
      </c>
      <c r="AV54" s="15">
        <f t="shared" si="40"/>
        <v>0</v>
      </c>
      <c r="AW54" s="74">
        <v>7.3309423347455327E-2</v>
      </c>
      <c r="AX54" s="14">
        <f t="shared" si="8"/>
        <v>0</v>
      </c>
      <c r="AY54" s="15">
        <f t="shared" si="9"/>
        <v>0</v>
      </c>
      <c r="AZ54" s="75">
        <v>1.9599999999999999E-2</v>
      </c>
      <c r="BA54" s="20">
        <f t="shared" si="10"/>
        <v>0</v>
      </c>
      <c r="BB54" s="20">
        <f t="shared" si="11"/>
        <v>0</v>
      </c>
      <c r="BC54" s="20">
        <f t="shared" si="12"/>
        <v>0</v>
      </c>
      <c r="BD54" s="21">
        <f t="shared" si="13"/>
        <v>0</v>
      </c>
      <c r="BE54" s="20">
        <f t="shared" si="36"/>
        <v>0</v>
      </c>
      <c r="BF54" s="20">
        <f t="shared" si="41"/>
        <v>0</v>
      </c>
      <c r="BG54" s="22">
        <f t="shared" si="44"/>
        <v>0</v>
      </c>
      <c r="BH54" s="22">
        <f t="shared" si="15"/>
        <v>0</v>
      </c>
      <c r="BI54" s="53">
        <v>1</v>
      </c>
      <c r="BJ54" s="22">
        <f t="shared" si="38"/>
        <v>0</v>
      </c>
      <c r="BK54" s="22">
        <f t="shared" si="39"/>
        <v>0</v>
      </c>
      <c r="BL54" s="23">
        <f t="shared" si="42"/>
        <v>0</v>
      </c>
    </row>
    <row r="55" spans="1:64" hidden="1" x14ac:dyDescent="0.25">
      <c r="A55" s="53">
        <v>4</v>
      </c>
      <c r="B55" s="53" t="s">
        <v>63</v>
      </c>
      <c r="C55" s="54" t="s">
        <v>64</v>
      </c>
      <c r="D55" s="54">
        <v>44985</v>
      </c>
      <c r="E55" s="55" t="s">
        <v>71</v>
      </c>
      <c r="F55" s="55" t="s">
        <v>66</v>
      </c>
      <c r="G55" s="56">
        <v>2023</v>
      </c>
      <c r="H55" s="57">
        <v>2677254</v>
      </c>
      <c r="I55" s="14">
        <f t="shared" si="16"/>
        <v>1543000</v>
      </c>
      <c r="J55" s="67">
        <v>4220254</v>
      </c>
      <c r="K55" s="57">
        <v>790830</v>
      </c>
      <c r="L55" s="14">
        <f t="shared" si="17"/>
        <v>544000</v>
      </c>
      <c r="M55" s="67">
        <v>1334830</v>
      </c>
      <c r="N55" s="14">
        <f t="shared" si="18"/>
        <v>1886424</v>
      </c>
      <c r="O55" s="14">
        <f t="shared" si="19"/>
        <v>999000</v>
      </c>
      <c r="P55" s="15">
        <f t="shared" si="20"/>
        <v>2885424</v>
      </c>
      <c r="Q55" s="57">
        <v>2332254</v>
      </c>
      <c r="R55" s="57">
        <v>668830</v>
      </c>
      <c r="S55" s="15">
        <f t="shared" si="43"/>
        <v>1663424</v>
      </c>
      <c r="T55" s="14">
        <f t="shared" si="22"/>
        <v>345000</v>
      </c>
      <c r="U55" s="14">
        <f t="shared" si="23"/>
        <v>223000</v>
      </c>
      <c r="V55" s="14">
        <f t="shared" si="24"/>
        <v>1888000</v>
      </c>
      <c r="W55" s="14">
        <f t="shared" si="25"/>
        <v>1222000</v>
      </c>
      <c r="X55" s="70">
        <v>1</v>
      </c>
      <c r="Y55" s="14">
        <f t="shared" si="26"/>
        <v>223000</v>
      </c>
      <c r="Z55" s="15">
        <f t="shared" si="27"/>
        <v>1222000</v>
      </c>
      <c r="AA55" s="57">
        <v>749498</v>
      </c>
      <c r="AB55" s="57">
        <v>221393.07788502699</v>
      </c>
      <c r="AC55" s="15">
        <f t="shared" si="1"/>
        <v>528104.92211497296</v>
      </c>
      <c r="AD55" s="14">
        <f t="shared" si="28"/>
        <v>3470756</v>
      </c>
      <c r="AE55" s="15">
        <f t="shared" si="29"/>
        <v>3470756</v>
      </c>
      <c r="AF55" s="70">
        <v>1</v>
      </c>
      <c r="AG55" s="70">
        <v>0</v>
      </c>
      <c r="AH55" s="14">
        <f t="shared" si="2"/>
        <v>3470756</v>
      </c>
      <c r="AI55" s="15">
        <f t="shared" si="3"/>
        <v>3470756</v>
      </c>
      <c r="AJ55" s="16">
        <f t="shared" si="30"/>
        <v>5</v>
      </c>
      <c r="AK55" s="71">
        <v>9</v>
      </c>
      <c r="AL55" s="72">
        <v>5.2555040428474031E-2</v>
      </c>
      <c r="AM55" s="18">
        <f t="shared" si="4"/>
        <v>0.97888421861319985</v>
      </c>
      <c r="AN55" s="14">
        <f t="shared" si="31"/>
        <v>1196196.5151453302</v>
      </c>
      <c r="AO55" s="15">
        <f t="shared" si="32"/>
        <v>1196196.5151453302</v>
      </c>
      <c r="AP55" s="16">
        <f t="shared" si="33"/>
        <v>5</v>
      </c>
      <c r="AQ55" s="19">
        <f t="shared" si="34"/>
        <v>9</v>
      </c>
      <c r="AR55" s="17">
        <f t="shared" si="35"/>
        <v>5.2555040428474031E-2</v>
      </c>
      <c r="AS55" s="18">
        <f t="shared" si="5"/>
        <v>0.97888421861319985</v>
      </c>
      <c r="AT55" s="73">
        <v>0.89014911840146116</v>
      </c>
      <c r="AU55" s="14">
        <f t="shared" si="6"/>
        <v>3024253.3898389884</v>
      </c>
      <c r="AV55" s="15">
        <f t="shared" si="40"/>
        <v>3024253.3898389884</v>
      </c>
      <c r="AW55" s="74">
        <v>7.3309423347455327E-2</v>
      </c>
      <c r="AX55" s="14">
        <f t="shared" si="8"/>
        <v>254439.12093972065</v>
      </c>
      <c r="AY55" s="15">
        <f t="shared" si="9"/>
        <v>221706.27206568327</v>
      </c>
      <c r="AZ55" s="75">
        <v>1.9599999999999999E-2</v>
      </c>
      <c r="BA55" s="20">
        <f t="shared" si="10"/>
        <v>68026.817599999995</v>
      </c>
      <c r="BB55" s="20">
        <f t="shared" si="11"/>
        <v>66590.378191118667</v>
      </c>
      <c r="BC55" s="20">
        <f t="shared" si="12"/>
        <v>68026.817599999995</v>
      </c>
      <c r="BD55" s="21">
        <f t="shared" si="13"/>
        <v>66590.378191118667</v>
      </c>
      <c r="BE55" s="20">
        <f t="shared" si="36"/>
        <v>2571221.9385397206</v>
      </c>
      <c r="BF55" s="20">
        <f t="shared" si="41"/>
        <v>2116353.5249504601</v>
      </c>
      <c r="BG55" s="22">
        <f t="shared" si="44"/>
        <v>1135319.077885027</v>
      </c>
      <c r="BH55" s="22">
        <f t="shared" si="15"/>
        <v>-981034.44706543302</v>
      </c>
      <c r="BI55" s="53">
        <v>1</v>
      </c>
      <c r="BJ55" s="22">
        <f t="shared" si="38"/>
        <v>1435902.8606546936</v>
      </c>
      <c r="BK55" s="22">
        <f t="shared" si="39"/>
        <v>981034.44706543302</v>
      </c>
      <c r="BL55" s="23">
        <f t="shared" si="42"/>
        <v>2116353.5249504601</v>
      </c>
    </row>
    <row r="56" spans="1:64" hidden="1" x14ac:dyDescent="0.25">
      <c r="A56" s="58">
        <v>4</v>
      </c>
      <c r="B56" s="58" t="s">
        <v>63</v>
      </c>
      <c r="C56" s="59" t="s">
        <v>64</v>
      </c>
      <c r="D56" s="59">
        <v>44985</v>
      </c>
      <c r="E56" s="60" t="s">
        <v>71</v>
      </c>
      <c r="F56" s="60" t="s">
        <v>66</v>
      </c>
      <c r="G56" s="61">
        <v>2024</v>
      </c>
      <c r="H56" s="62">
        <v>65000</v>
      </c>
      <c r="I56" s="24">
        <f t="shared" si="16"/>
        <v>3845000</v>
      </c>
      <c r="J56" s="68">
        <v>3910000</v>
      </c>
      <c r="K56" s="62">
        <v>23000</v>
      </c>
      <c r="L56" s="24">
        <f t="shared" si="17"/>
        <v>1358000</v>
      </c>
      <c r="M56" s="68">
        <v>1381000</v>
      </c>
      <c r="N56" s="24">
        <f t="shared" si="18"/>
        <v>42000</v>
      </c>
      <c r="O56" s="24">
        <f t="shared" si="19"/>
        <v>2487000</v>
      </c>
      <c r="P56" s="25">
        <f t="shared" si="20"/>
        <v>2529000</v>
      </c>
      <c r="Q56" s="62">
        <v>15000</v>
      </c>
      <c r="R56" s="62">
        <v>5000</v>
      </c>
      <c r="S56" s="25">
        <f t="shared" si="43"/>
        <v>10000</v>
      </c>
      <c r="T56" s="24">
        <f t="shared" si="22"/>
        <v>50000</v>
      </c>
      <c r="U56" s="24">
        <f t="shared" si="23"/>
        <v>32000</v>
      </c>
      <c r="V56" s="24">
        <f t="shared" si="24"/>
        <v>3895000</v>
      </c>
      <c r="W56" s="24">
        <f t="shared" si="25"/>
        <v>2519000</v>
      </c>
      <c r="X56" s="77">
        <v>1</v>
      </c>
      <c r="Y56" s="24">
        <f t="shared" si="26"/>
        <v>32000</v>
      </c>
      <c r="Z56" s="25">
        <f t="shared" si="27"/>
        <v>2519000</v>
      </c>
      <c r="AA56" s="62">
        <v>0</v>
      </c>
      <c r="AB56" s="62">
        <v>0</v>
      </c>
      <c r="AC56" s="25">
        <f t="shared" si="1"/>
        <v>0</v>
      </c>
      <c r="AD56" s="24">
        <f t="shared" si="28"/>
        <v>3910000</v>
      </c>
      <c r="AE56" s="25">
        <f t="shared" si="29"/>
        <v>3910000</v>
      </c>
      <c r="AF56" s="77">
        <v>1</v>
      </c>
      <c r="AG56" s="77">
        <v>0</v>
      </c>
      <c r="AH56" s="24">
        <f t="shared" si="2"/>
        <v>3910000</v>
      </c>
      <c r="AI56" s="25">
        <f t="shared" si="3"/>
        <v>3910000</v>
      </c>
      <c r="AJ56" s="26">
        <f t="shared" si="30"/>
        <v>16</v>
      </c>
      <c r="AK56" s="81">
        <v>21</v>
      </c>
      <c r="AL56" s="82">
        <v>5.2120373838408521E-2</v>
      </c>
      <c r="AM56" s="28">
        <f t="shared" si="4"/>
        <v>0.93450025853819096</v>
      </c>
      <c r="AN56" s="24">
        <f t="shared" si="31"/>
        <v>2354006.1512577031</v>
      </c>
      <c r="AO56" s="25">
        <f t="shared" si="32"/>
        <v>2354006.1512577031</v>
      </c>
      <c r="AP56" s="26">
        <f t="shared" si="33"/>
        <v>16</v>
      </c>
      <c r="AQ56" s="29">
        <f t="shared" si="34"/>
        <v>21</v>
      </c>
      <c r="AR56" s="27">
        <f t="shared" si="35"/>
        <v>5.2120373838408521E-2</v>
      </c>
      <c r="AS56" s="28">
        <f t="shared" si="5"/>
        <v>0.93450025853819096</v>
      </c>
      <c r="AT56" s="85">
        <v>0.89014911840146116</v>
      </c>
      <c r="AU56" s="24">
        <f t="shared" si="6"/>
        <v>3252512.3128192993</v>
      </c>
      <c r="AV56" s="25">
        <f t="shared" si="40"/>
        <v>3252512.3128192993</v>
      </c>
      <c r="AW56" s="82">
        <v>7.3309423347455327E-2</v>
      </c>
      <c r="AX56" s="24">
        <f t="shared" si="8"/>
        <v>286639.84528855031</v>
      </c>
      <c r="AY56" s="25">
        <f t="shared" si="9"/>
        <v>238439.80208328107</v>
      </c>
      <c r="AZ56" s="88">
        <v>1.9599999999999999E-2</v>
      </c>
      <c r="BA56" s="30">
        <f t="shared" si="10"/>
        <v>76636</v>
      </c>
      <c r="BB56" s="30">
        <f t="shared" si="11"/>
        <v>71616.361813332798</v>
      </c>
      <c r="BC56" s="30">
        <f t="shared" si="12"/>
        <v>76636</v>
      </c>
      <c r="BD56" s="31">
        <f t="shared" si="13"/>
        <v>71616.361813332798</v>
      </c>
      <c r="BE56" s="30">
        <f t="shared" si="36"/>
        <v>1754275.8452885505</v>
      </c>
      <c r="BF56" s="30">
        <f t="shared" si="41"/>
        <v>1208562.32545821</v>
      </c>
      <c r="BG56" s="32">
        <f t="shared" si="44"/>
        <v>10000</v>
      </c>
      <c r="BH56" s="32">
        <f t="shared" si="15"/>
        <v>-1198562.32545821</v>
      </c>
      <c r="BI56" s="58">
        <v>1</v>
      </c>
      <c r="BJ56" s="32">
        <f t="shared" si="38"/>
        <v>1744275.8452885505</v>
      </c>
      <c r="BK56" s="32">
        <f t="shared" si="39"/>
        <v>1198562.32545821</v>
      </c>
      <c r="BL56" s="33">
        <f t="shared" si="42"/>
        <v>1208562.32545821</v>
      </c>
    </row>
    <row r="57" spans="1:64" x14ac:dyDescent="0.25">
      <c r="A57" s="53">
        <v>4</v>
      </c>
      <c r="B57" s="53" t="s">
        <v>63</v>
      </c>
      <c r="C57" s="54" t="s">
        <v>64</v>
      </c>
      <c r="D57" s="54">
        <v>45016</v>
      </c>
      <c r="E57" s="55" t="s">
        <v>65</v>
      </c>
      <c r="F57" s="55" t="s">
        <v>66</v>
      </c>
      <c r="G57" s="56">
        <v>2022</v>
      </c>
      <c r="H57" s="57">
        <v>485099604</v>
      </c>
      <c r="I57" s="14">
        <f t="shared" si="16"/>
        <v>0</v>
      </c>
      <c r="J57" s="67">
        <v>485099604</v>
      </c>
      <c r="K57" s="57">
        <v>136542797</v>
      </c>
      <c r="L57" s="14">
        <f t="shared" si="17"/>
        <v>0</v>
      </c>
      <c r="M57" s="67">
        <v>136542797</v>
      </c>
      <c r="N57" s="14">
        <f t="shared" si="18"/>
        <v>348556807</v>
      </c>
      <c r="O57" s="14">
        <f t="shared" si="19"/>
        <v>0</v>
      </c>
      <c r="P57" s="15">
        <f t="shared" si="20"/>
        <v>348556807</v>
      </c>
      <c r="Q57" s="57">
        <v>485099604</v>
      </c>
      <c r="R57" s="57">
        <v>136542797</v>
      </c>
      <c r="S57" s="15">
        <f t="shared" si="43"/>
        <v>348556807</v>
      </c>
      <c r="T57" s="14">
        <f t="shared" si="22"/>
        <v>0</v>
      </c>
      <c r="U57" s="14">
        <f t="shared" si="23"/>
        <v>0</v>
      </c>
      <c r="V57" s="14">
        <f t="shared" si="24"/>
        <v>0</v>
      </c>
      <c r="W57" s="14">
        <f t="shared" si="25"/>
        <v>0</v>
      </c>
      <c r="X57" s="70">
        <v>1</v>
      </c>
      <c r="Y57" s="14">
        <f t="shared" si="26"/>
        <v>0</v>
      </c>
      <c r="Z57" s="15">
        <f t="shared" si="27"/>
        <v>0</v>
      </c>
      <c r="AA57" s="57">
        <v>485099604</v>
      </c>
      <c r="AB57" s="57">
        <v>136542797</v>
      </c>
      <c r="AC57" s="15">
        <f t="shared" si="1"/>
        <v>348556807</v>
      </c>
      <c r="AD57" s="14">
        <f t="shared" si="28"/>
        <v>0</v>
      </c>
      <c r="AE57" s="15">
        <f t="shared" si="29"/>
        <v>0</v>
      </c>
      <c r="AF57" s="70">
        <v>1.177</v>
      </c>
      <c r="AG57" s="70">
        <v>0</v>
      </c>
      <c r="AH57" s="14">
        <f t="shared" si="2"/>
        <v>0</v>
      </c>
      <c r="AI57" s="15">
        <f t="shared" si="3"/>
        <v>0</v>
      </c>
      <c r="AJ57" s="16">
        <f t="shared" si="30"/>
        <v>0</v>
      </c>
      <c r="AK57" s="71">
        <v>0</v>
      </c>
      <c r="AL57" s="72">
        <v>0</v>
      </c>
      <c r="AM57" s="18">
        <f t="shared" si="4"/>
        <v>1</v>
      </c>
      <c r="AN57" s="14">
        <f t="shared" si="31"/>
        <v>0</v>
      </c>
      <c r="AO57" s="15">
        <f t="shared" si="32"/>
        <v>0</v>
      </c>
      <c r="AP57" s="16">
        <f t="shared" si="33"/>
        <v>0</v>
      </c>
      <c r="AQ57" s="19">
        <f t="shared" si="34"/>
        <v>0</v>
      </c>
      <c r="AR57" s="17">
        <f t="shared" si="35"/>
        <v>0</v>
      </c>
      <c r="AS57" s="18">
        <f t="shared" si="5"/>
        <v>1</v>
      </c>
      <c r="AT57" s="73">
        <v>0.88450765268544418</v>
      </c>
      <c r="AU57" s="14">
        <f t="shared" si="6"/>
        <v>0</v>
      </c>
      <c r="AV57" s="15">
        <f t="shared" si="40"/>
        <v>0</v>
      </c>
      <c r="AW57" s="74">
        <v>7.2144853467420111E-2</v>
      </c>
      <c r="AX57" s="14">
        <f t="shared" si="8"/>
        <v>0</v>
      </c>
      <c r="AY57" s="15">
        <f t="shared" si="9"/>
        <v>0</v>
      </c>
      <c r="AZ57" s="75">
        <v>2.3E-3</v>
      </c>
      <c r="BA57" s="20">
        <f t="shared" si="10"/>
        <v>0</v>
      </c>
      <c r="BB57" s="20">
        <f t="shared" si="11"/>
        <v>0</v>
      </c>
      <c r="BC57" s="20">
        <f t="shared" si="12"/>
        <v>0</v>
      </c>
      <c r="BD57" s="21">
        <f t="shared" si="13"/>
        <v>0</v>
      </c>
      <c r="BE57" s="20">
        <f t="shared" si="36"/>
        <v>0</v>
      </c>
      <c r="BF57" s="20">
        <f t="shared" si="41"/>
        <v>0</v>
      </c>
      <c r="BG57" s="22">
        <f t="shared" si="44"/>
        <v>0</v>
      </c>
      <c r="BH57" s="22">
        <f t="shared" si="15"/>
        <v>0</v>
      </c>
      <c r="BI57" s="53">
        <v>1</v>
      </c>
      <c r="BJ57" s="22">
        <f t="shared" si="38"/>
        <v>0</v>
      </c>
      <c r="BK57" s="22">
        <f t="shared" si="39"/>
        <v>0</v>
      </c>
      <c r="BL57" s="23">
        <f t="shared" si="42"/>
        <v>0</v>
      </c>
    </row>
    <row r="58" spans="1:64" x14ac:dyDescent="0.25">
      <c r="A58" s="53">
        <v>4</v>
      </c>
      <c r="B58" s="53" t="s">
        <v>63</v>
      </c>
      <c r="C58" s="54" t="s">
        <v>64</v>
      </c>
      <c r="D58" s="54">
        <v>45016</v>
      </c>
      <c r="E58" s="55" t="s">
        <v>65</v>
      </c>
      <c r="F58" s="55" t="s">
        <v>66</v>
      </c>
      <c r="G58" s="56">
        <v>2023</v>
      </c>
      <c r="H58" s="57">
        <v>363620018</v>
      </c>
      <c r="I58" s="14">
        <f t="shared" si="16"/>
        <v>162209000</v>
      </c>
      <c r="J58" s="67">
        <v>525829018</v>
      </c>
      <c r="K58" s="57">
        <v>105961496</v>
      </c>
      <c r="L58" s="14">
        <f t="shared" si="17"/>
        <v>51435000</v>
      </c>
      <c r="M58" s="67">
        <v>157396496</v>
      </c>
      <c r="N58" s="14">
        <f t="shared" si="18"/>
        <v>257658522</v>
      </c>
      <c r="O58" s="14">
        <f t="shared" si="19"/>
        <v>110774000</v>
      </c>
      <c r="P58" s="15">
        <f t="shared" si="20"/>
        <v>368432522</v>
      </c>
      <c r="Q58" s="57">
        <v>324585018</v>
      </c>
      <c r="R58" s="57">
        <v>93583496</v>
      </c>
      <c r="S58" s="15">
        <f t="shared" si="43"/>
        <v>231001522</v>
      </c>
      <c r="T58" s="14">
        <f t="shared" si="22"/>
        <v>39035000</v>
      </c>
      <c r="U58" s="14">
        <f t="shared" si="23"/>
        <v>26657000</v>
      </c>
      <c r="V58" s="14">
        <f t="shared" si="24"/>
        <v>201244000</v>
      </c>
      <c r="W58" s="14">
        <f t="shared" si="25"/>
        <v>137431000</v>
      </c>
      <c r="X58" s="70">
        <v>1</v>
      </c>
      <c r="Y58" s="14">
        <f t="shared" si="26"/>
        <v>26657000</v>
      </c>
      <c r="Z58" s="15">
        <f t="shared" si="27"/>
        <v>137431000</v>
      </c>
      <c r="AA58" s="57">
        <v>125532869</v>
      </c>
      <c r="AB58" s="57">
        <v>36581183.4826212</v>
      </c>
      <c r="AC58" s="15">
        <f t="shared" si="1"/>
        <v>88951685.517378807</v>
      </c>
      <c r="AD58" s="14">
        <f t="shared" si="28"/>
        <v>400296149</v>
      </c>
      <c r="AE58" s="15">
        <f t="shared" si="29"/>
        <v>400296149</v>
      </c>
      <c r="AF58" s="70">
        <v>1.22</v>
      </c>
      <c r="AG58" s="70">
        <v>0</v>
      </c>
      <c r="AH58" s="14">
        <f t="shared" si="2"/>
        <v>488361301.77999997</v>
      </c>
      <c r="AI58" s="15">
        <f t="shared" si="3"/>
        <v>488361301.77999997</v>
      </c>
      <c r="AJ58" s="16">
        <f t="shared" si="30"/>
        <v>4.5</v>
      </c>
      <c r="AK58" s="71">
        <v>9</v>
      </c>
      <c r="AL58" s="72">
        <v>5.2555040428474031E-2</v>
      </c>
      <c r="AM58" s="18">
        <f t="shared" si="4"/>
        <v>0.98097557522887868</v>
      </c>
      <c r="AN58" s="14">
        <f t="shared" si="31"/>
        <v>134816454.27928004</v>
      </c>
      <c r="AO58" s="15">
        <f t="shared" si="32"/>
        <v>134816454.27928004</v>
      </c>
      <c r="AP58" s="16">
        <f t="shared" si="33"/>
        <v>4.5</v>
      </c>
      <c r="AQ58" s="19">
        <f t="shared" si="34"/>
        <v>9</v>
      </c>
      <c r="AR58" s="17">
        <f t="shared" si="35"/>
        <v>5.2555040428474031E-2</v>
      </c>
      <c r="AS58" s="18">
        <f t="shared" si="5"/>
        <v>0.98097557522887868</v>
      </c>
      <c r="AT58" s="73">
        <v>0.88450765268544418</v>
      </c>
      <c r="AU58" s="14">
        <f t="shared" si="6"/>
        <v>423741531.32729</v>
      </c>
      <c r="AV58" s="15">
        <f t="shared" si="40"/>
        <v>423741531.32729</v>
      </c>
      <c r="AW58" s="74">
        <v>7.2144853467420111E-2</v>
      </c>
      <c r="AX58" s="14">
        <f t="shared" si="8"/>
        <v>35232754.556076631</v>
      </c>
      <c r="AY58" s="15">
        <f t="shared" si="9"/>
        <v>30570770.685667545</v>
      </c>
      <c r="AZ58" s="75">
        <v>2.3E-3</v>
      </c>
      <c r="BA58" s="20">
        <f t="shared" si="10"/>
        <v>920681.14269999997</v>
      </c>
      <c r="BB58" s="20">
        <f t="shared" si="11"/>
        <v>903165.71356251382</v>
      </c>
      <c r="BC58" s="20">
        <f t="shared" si="12"/>
        <v>920681.14269999997</v>
      </c>
      <c r="BD58" s="21">
        <f t="shared" si="13"/>
        <v>903165.71356251382</v>
      </c>
      <c r="BE58" s="20">
        <f t="shared" si="36"/>
        <v>387083737.47877663</v>
      </c>
      <c r="BF58" s="20">
        <f t="shared" si="41"/>
        <v>320399013.44724</v>
      </c>
      <c r="BG58" s="22">
        <f t="shared" si="44"/>
        <v>142049836.48262119</v>
      </c>
      <c r="BH58" s="22">
        <f t="shared" si="15"/>
        <v>-178349176.9646188</v>
      </c>
      <c r="BI58" s="53">
        <v>1</v>
      </c>
      <c r="BJ58" s="22">
        <f t="shared" si="38"/>
        <v>245033900.99615544</v>
      </c>
      <c r="BK58" s="22">
        <f t="shared" si="39"/>
        <v>178349176.9646188</v>
      </c>
      <c r="BL58" s="23">
        <f t="shared" si="42"/>
        <v>320399013.44724</v>
      </c>
    </row>
    <row r="59" spans="1:64" x14ac:dyDescent="0.25">
      <c r="A59" s="53">
        <v>4</v>
      </c>
      <c r="B59" s="53" t="s">
        <v>63</v>
      </c>
      <c r="C59" s="54" t="s">
        <v>64</v>
      </c>
      <c r="D59" s="54">
        <v>45016</v>
      </c>
      <c r="E59" s="55" t="s">
        <v>65</v>
      </c>
      <c r="F59" s="55" t="s">
        <v>66</v>
      </c>
      <c r="G59" s="56">
        <v>2024</v>
      </c>
      <c r="H59" s="57">
        <v>15631000</v>
      </c>
      <c r="I59" s="14">
        <f t="shared" si="16"/>
        <v>539175000</v>
      </c>
      <c r="J59" s="67">
        <v>554806000</v>
      </c>
      <c r="K59" s="57">
        <v>4956000</v>
      </c>
      <c r="L59" s="14">
        <f t="shared" si="17"/>
        <v>170971000</v>
      </c>
      <c r="M59" s="67">
        <v>175927000</v>
      </c>
      <c r="N59" s="14">
        <f t="shared" si="18"/>
        <v>10675000</v>
      </c>
      <c r="O59" s="14">
        <f t="shared" si="19"/>
        <v>368204000</v>
      </c>
      <c r="P59" s="15">
        <f t="shared" si="20"/>
        <v>378879000</v>
      </c>
      <c r="Q59" s="57">
        <v>5860000</v>
      </c>
      <c r="R59" s="57">
        <v>1858000</v>
      </c>
      <c r="S59" s="15">
        <f t="shared" si="43"/>
        <v>4002000</v>
      </c>
      <c r="T59" s="14">
        <f t="shared" si="22"/>
        <v>9771000</v>
      </c>
      <c r="U59" s="14">
        <f t="shared" si="23"/>
        <v>6673000</v>
      </c>
      <c r="V59" s="14">
        <f t="shared" si="24"/>
        <v>548946000</v>
      </c>
      <c r="W59" s="14">
        <f t="shared" si="25"/>
        <v>374877000</v>
      </c>
      <c r="X59" s="70">
        <v>1</v>
      </c>
      <c r="Y59" s="14">
        <f t="shared" si="26"/>
        <v>6673000</v>
      </c>
      <c r="Z59" s="15">
        <f t="shared" si="27"/>
        <v>374877000</v>
      </c>
      <c r="AA59" s="57">
        <v>0</v>
      </c>
      <c r="AB59" s="57">
        <v>0</v>
      </c>
      <c r="AC59" s="15">
        <f t="shared" si="1"/>
        <v>0</v>
      </c>
      <c r="AD59" s="14">
        <f t="shared" si="28"/>
        <v>554806000</v>
      </c>
      <c r="AE59" s="15">
        <f t="shared" si="29"/>
        <v>554806000</v>
      </c>
      <c r="AF59" s="70">
        <v>1.26</v>
      </c>
      <c r="AG59" s="70">
        <v>0</v>
      </c>
      <c r="AH59" s="14">
        <f t="shared" si="2"/>
        <v>699055560</v>
      </c>
      <c r="AI59" s="15">
        <f t="shared" si="3"/>
        <v>699055560</v>
      </c>
      <c r="AJ59" s="16">
        <f t="shared" si="30"/>
        <v>15</v>
      </c>
      <c r="AK59" s="71">
        <v>15</v>
      </c>
      <c r="AL59" s="72">
        <v>5.2337707133441276E-2</v>
      </c>
      <c r="AM59" s="18">
        <f t="shared" si="4"/>
        <v>0.93822302052452722</v>
      </c>
      <c r="AN59" s="14">
        <f t="shared" si="31"/>
        <v>351718231.2651732</v>
      </c>
      <c r="AO59" s="15">
        <f t="shared" si="32"/>
        <v>351718231.2651732</v>
      </c>
      <c r="AP59" s="16">
        <f t="shared" si="33"/>
        <v>15</v>
      </c>
      <c r="AQ59" s="19">
        <f t="shared" si="34"/>
        <v>15</v>
      </c>
      <c r="AR59" s="17">
        <f t="shared" si="35"/>
        <v>5.2337707133441276E-2</v>
      </c>
      <c r="AS59" s="18">
        <f t="shared" si="5"/>
        <v>0.93822302052452722</v>
      </c>
      <c r="AT59" s="73">
        <v>0.88450765268544418</v>
      </c>
      <c r="AU59" s="14">
        <f t="shared" si="6"/>
        <v>580122050.9880724</v>
      </c>
      <c r="AV59" s="15">
        <f t="shared" si="40"/>
        <v>580122050.9880724</v>
      </c>
      <c r="AW59" s="74">
        <v>7.2144853467420111E-2</v>
      </c>
      <c r="AX59" s="14">
        <f t="shared" si="8"/>
        <v>50433260.941785306</v>
      </c>
      <c r="AY59" s="15">
        <f t="shared" si="9"/>
        <v>41852820.361753702</v>
      </c>
      <c r="AZ59" s="75">
        <v>2.3E-3</v>
      </c>
      <c r="BA59" s="20">
        <f t="shared" si="10"/>
        <v>1276053.8</v>
      </c>
      <c r="BB59" s="20">
        <f t="shared" si="11"/>
        <v>1197223.050587801</v>
      </c>
      <c r="BC59" s="20">
        <f t="shared" si="12"/>
        <v>1276053.8</v>
      </c>
      <c r="BD59" s="21">
        <f t="shared" si="13"/>
        <v>1197223.050587801</v>
      </c>
      <c r="BE59" s="20">
        <f t="shared" si="36"/>
        <v>375887874.74178529</v>
      </c>
      <c r="BF59" s="20">
        <f t="shared" si="41"/>
        <v>271453863.13524067</v>
      </c>
      <c r="BG59" s="22">
        <f t="shared" si="44"/>
        <v>4002000</v>
      </c>
      <c r="BH59" s="22">
        <f t="shared" si="15"/>
        <v>-267451863.13524067</v>
      </c>
      <c r="BI59" s="53">
        <v>1</v>
      </c>
      <c r="BJ59" s="22">
        <f t="shared" si="38"/>
        <v>371885874.74178529</v>
      </c>
      <c r="BK59" s="22">
        <f t="shared" si="39"/>
        <v>267451863.13524067</v>
      </c>
      <c r="BL59" s="23">
        <f t="shared" si="42"/>
        <v>271453863.13524067</v>
      </c>
    </row>
    <row r="60" spans="1:64" x14ac:dyDescent="0.25">
      <c r="A60" s="53">
        <v>4</v>
      </c>
      <c r="B60" s="53" t="s">
        <v>63</v>
      </c>
      <c r="C60" s="54" t="s">
        <v>64</v>
      </c>
      <c r="D60" s="54">
        <v>45016</v>
      </c>
      <c r="E60" s="55" t="s">
        <v>67</v>
      </c>
      <c r="F60" s="55" t="s">
        <v>66</v>
      </c>
      <c r="G60" s="56">
        <v>2022</v>
      </c>
      <c r="H60" s="57">
        <v>283142262</v>
      </c>
      <c r="I60" s="14">
        <f t="shared" si="16"/>
        <v>0</v>
      </c>
      <c r="J60" s="67">
        <v>283142262</v>
      </c>
      <c r="K60" s="57">
        <v>84979839</v>
      </c>
      <c r="L60" s="14">
        <f t="shared" si="17"/>
        <v>0</v>
      </c>
      <c r="M60" s="67">
        <v>84979839</v>
      </c>
      <c r="N60" s="14">
        <f t="shared" si="18"/>
        <v>198162423</v>
      </c>
      <c r="O60" s="14">
        <f t="shared" si="19"/>
        <v>0</v>
      </c>
      <c r="P60" s="15">
        <f t="shared" si="20"/>
        <v>198162423</v>
      </c>
      <c r="Q60" s="57">
        <v>283142262</v>
      </c>
      <c r="R60" s="57">
        <v>84979839</v>
      </c>
      <c r="S60" s="15">
        <f t="shared" si="43"/>
        <v>198162423</v>
      </c>
      <c r="T60" s="14">
        <f t="shared" si="22"/>
        <v>0</v>
      </c>
      <c r="U60" s="14">
        <f t="shared" si="23"/>
        <v>0</v>
      </c>
      <c r="V60" s="14">
        <f t="shared" si="24"/>
        <v>0</v>
      </c>
      <c r="W60" s="14">
        <f t="shared" si="25"/>
        <v>0</v>
      </c>
      <c r="X60" s="70">
        <v>1</v>
      </c>
      <c r="Y60" s="14">
        <f t="shared" si="26"/>
        <v>0</v>
      </c>
      <c r="Z60" s="15">
        <f t="shared" si="27"/>
        <v>0</v>
      </c>
      <c r="AA60" s="57">
        <v>283142262</v>
      </c>
      <c r="AB60" s="57">
        <v>84979839</v>
      </c>
      <c r="AC60" s="15">
        <f t="shared" si="1"/>
        <v>198162423</v>
      </c>
      <c r="AD60" s="14">
        <f t="shared" si="28"/>
        <v>0</v>
      </c>
      <c r="AE60" s="15">
        <f t="shared" si="29"/>
        <v>0</v>
      </c>
      <c r="AF60" s="70">
        <v>0.75</v>
      </c>
      <c r="AG60" s="70">
        <v>0</v>
      </c>
      <c r="AH60" s="14">
        <f t="shared" si="2"/>
        <v>0</v>
      </c>
      <c r="AI60" s="15">
        <f t="shared" si="3"/>
        <v>0</v>
      </c>
      <c r="AJ60" s="16">
        <f t="shared" si="30"/>
        <v>0</v>
      </c>
      <c r="AK60" s="71">
        <v>0</v>
      </c>
      <c r="AL60" s="72">
        <v>0</v>
      </c>
      <c r="AM60" s="18">
        <f t="shared" si="4"/>
        <v>1</v>
      </c>
      <c r="AN60" s="14">
        <f t="shared" si="31"/>
        <v>0</v>
      </c>
      <c r="AO60" s="15">
        <f t="shared" si="32"/>
        <v>0</v>
      </c>
      <c r="AP60" s="16">
        <f t="shared" si="33"/>
        <v>0</v>
      </c>
      <c r="AQ60" s="19">
        <f t="shared" si="34"/>
        <v>0</v>
      </c>
      <c r="AR60" s="17">
        <f t="shared" si="35"/>
        <v>0</v>
      </c>
      <c r="AS60" s="18">
        <f t="shared" si="5"/>
        <v>1</v>
      </c>
      <c r="AT60" s="73">
        <v>0.86443752692586795</v>
      </c>
      <c r="AU60" s="14">
        <f t="shared" si="6"/>
        <v>0</v>
      </c>
      <c r="AV60" s="15">
        <f t="shared" si="40"/>
        <v>0</v>
      </c>
      <c r="AW60" s="74">
        <v>9.7948479432115043E-2</v>
      </c>
      <c r="AX60" s="14">
        <f t="shared" si="8"/>
        <v>0</v>
      </c>
      <c r="AY60" s="15">
        <f t="shared" si="9"/>
        <v>0</v>
      </c>
      <c r="AZ60" s="75">
        <v>3.2000000000000002E-3</v>
      </c>
      <c r="BA60" s="20">
        <f t="shared" si="10"/>
        <v>0</v>
      </c>
      <c r="BB60" s="20">
        <f t="shared" si="11"/>
        <v>0</v>
      </c>
      <c r="BC60" s="20">
        <f t="shared" si="12"/>
        <v>0</v>
      </c>
      <c r="BD60" s="21">
        <f t="shared" si="13"/>
        <v>0</v>
      </c>
      <c r="BE60" s="20">
        <f t="shared" si="36"/>
        <v>0</v>
      </c>
      <c r="BF60" s="20">
        <f t="shared" si="41"/>
        <v>0</v>
      </c>
      <c r="BG60" s="22">
        <f t="shared" si="44"/>
        <v>0</v>
      </c>
      <c r="BH60" s="22">
        <f t="shared" si="15"/>
        <v>0</v>
      </c>
      <c r="BI60" s="53">
        <v>1</v>
      </c>
      <c r="BJ60" s="22">
        <f t="shared" si="38"/>
        <v>0</v>
      </c>
      <c r="BK60" s="22">
        <f t="shared" si="39"/>
        <v>0</v>
      </c>
      <c r="BL60" s="23">
        <f t="shared" si="42"/>
        <v>0</v>
      </c>
    </row>
    <row r="61" spans="1:64" x14ac:dyDescent="0.25">
      <c r="A61" s="53">
        <v>4</v>
      </c>
      <c r="B61" s="53" t="s">
        <v>63</v>
      </c>
      <c r="C61" s="54" t="s">
        <v>64</v>
      </c>
      <c r="D61" s="54">
        <v>45016</v>
      </c>
      <c r="E61" s="55" t="s">
        <v>67</v>
      </c>
      <c r="F61" s="55" t="s">
        <v>66</v>
      </c>
      <c r="G61" s="56">
        <v>2023</v>
      </c>
      <c r="H61" s="57">
        <v>229999348</v>
      </c>
      <c r="I61" s="14">
        <f t="shared" si="16"/>
        <v>88419000</v>
      </c>
      <c r="J61" s="67">
        <v>318418348</v>
      </c>
      <c r="K61" s="57">
        <v>71649846</v>
      </c>
      <c r="L61" s="14">
        <f t="shared" si="17"/>
        <v>31388000</v>
      </c>
      <c r="M61" s="67">
        <v>103037846</v>
      </c>
      <c r="N61" s="14">
        <f t="shared" si="18"/>
        <v>158349502</v>
      </c>
      <c r="O61" s="14">
        <f t="shared" si="19"/>
        <v>57031000</v>
      </c>
      <c r="P61" s="15">
        <f t="shared" si="20"/>
        <v>215380502</v>
      </c>
      <c r="Q61" s="57">
        <v>210329348</v>
      </c>
      <c r="R61" s="57">
        <v>64666846</v>
      </c>
      <c r="S61" s="15">
        <f t="shared" si="43"/>
        <v>145662502</v>
      </c>
      <c r="T61" s="14">
        <f t="shared" si="22"/>
        <v>19670000</v>
      </c>
      <c r="U61" s="14">
        <f t="shared" si="23"/>
        <v>12687000</v>
      </c>
      <c r="V61" s="14">
        <f t="shared" si="24"/>
        <v>108089000</v>
      </c>
      <c r="W61" s="14">
        <f t="shared" si="25"/>
        <v>69718000</v>
      </c>
      <c r="X61" s="70">
        <v>1</v>
      </c>
      <c r="Y61" s="14">
        <f t="shared" si="26"/>
        <v>12687000</v>
      </c>
      <c r="Z61" s="15">
        <f t="shared" si="27"/>
        <v>69718000</v>
      </c>
      <c r="AA61" s="57">
        <v>83650564</v>
      </c>
      <c r="AB61" s="57">
        <v>26058987.038576927</v>
      </c>
      <c r="AC61" s="15">
        <f t="shared" si="1"/>
        <v>57591576.961423069</v>
      </c>
      <c r="AD61" s="14">
        <f t="shared" si="28"/>
        <v>234767784</v>
      </c>
      <c r="AE61" s="15">
        <f t="shared" si="29"/>
        <v>234767784</v>
      </c>
      <c r="AF61" s="70">
        <v>0.78900000000000003</v>
      </c>
      <c r="AG61" s="70">
        <v>0</v>
      </c>
      <c r="AH61" s="14">
        <f t="shared" si="2"/>
        <v>185231781.57600001</v>
      </c>
      <c r="AI61" s="15">
        <f t="shared" si="3"/>
        <v>185231781.57600001</v>
      </c>
      <c r="AJ61" s="16">
        <f t="shared" si="30"/>
        <v>4.5</v>
      </c>
      <c r="AK61" s="71">
        <v>9</v>
      </c>
      <c r="AL61" s="72">
        <v>5.2555040428474031E-2</v>
      </c>
      <c r="AM61" s="18">
        <f t="shared" si="4"/>
        <v>0.98097557522887868</v>
      </c>
      <c r="AN61" s="14">
        <f t="shared" si="31"/>
        <v>68391655.15380697</v>
      </c>
      <c r="AO61" s="15">
        <f t="shared" si="32"/>
        <v>68391655.15380697</v>
      </c>
      <c r="AP61" s="16">
        <f t="shared" si="33"/>
        <v>4.5</v>
      </c>
      <c r="AQ61" s="19">
        <f t="shared" si="34"/>
        <v>9</v>
      </c>
      <c r="AR61" s="17">
        <f t="shared" si="35"/>
        <v>5.2555040428474031E-2</v>
      </c>
      <c r="AS61" s="18">
        <f t="shared" si="5"/>
        <v>0.98097557522887868</v>
      </c>
      <c r="AT61" s="73">
        <v>0.86443752692586795</v>
      </c>
      <c r="AU61" s="14">
        <f t="shared" si="6"/>
        <v>157075087.48714936</v>
      </c>
      <c r="AV61" s="15">
        <f t="shared" si="40"/>
        <v>157075087.48714936</v>
      </c>
      <c r="AW61" s="74">
        <v>9.7948479432115043E-2</v>
      </c>
      <c r="AX61" s="14">
        <f t="shared" si="8"/>
        <v>18143171.347870864</v>
      </c>
      <c r="AY61" s="15">
        <f t="shared" si="9"/>
        <v>15385265.976032719</v>
      </c>
      <c r="AZ61" s="75">
        <v>3.2000000000000002E-3</v>
      </c>
      <c r="BA61" s="20">
        <f t="shared" si="10"/>
        <v>751256.90880000009</v>
      </c>
      <c r="BB61" s="20">
        <f t="shared" si="11"/>
        <v>736964.67825474939</v>
      </c>
      <c r="BC61" s="20">
        <f t="shared" si="12"/>
        <v>751256.90880000009</v>
      </c>
      <c r="BD61" s="21">
        <f t="shared" si="13"/>
        <v>736964.67825474939</v>
      </c>
      <c r="BE61" s="20">
        <f t="shared" si="36"/>
        <v>134408209.83267087</v>
      </c>
      <c r="BF61" s="20">
        <f t="shared" si="41"/>
        <v>104805662.98762988</v>
      </c>
      <c r="BG61" s="22">
        <f t="shared" si="44"/>
        <v>88070925.038576931</v>
      </c>
      <c r="BH61" s="22">
        <f t="shared" si="15"/>
        <v>-16734737.949052945</v>
      </c>
      <c r="BI61" s="53">
        <v>1</v>
      </c>
      <c r="BJ61" s="22">
        <f t="shared" si="38"/>
        <v>46337284.794093937</v>
      </c>
      <c r="BK61" s="22">
        <f t="shared" si="39"/>
        <v>16734737.949052945</v>
      </c>
      <c r="BL61" s="23">
        <f t="shared" si="42"/>
        <v>104805662.98762988</v>
      </c>
    </row>
    <row r="62" spans="1:64" x14ac:dyDescent="0.25">
      <c r="A62" s="53">
        <v>4</v>
      </c>
      <c r="B62" s="53" t="s">
        <v>63</v>
      </c>
      <c r="C62" s="54" t="s">
        <v>64</v>
      </c>
      <c r="D62" s="54">
        <v>45016</v>
      </c>
      <c r="E62" s="55" t="s">
        <v>67</v>
      </c>
      <c r="F62" s="55" t="s">
        <v>66</v>
      </c>
      <c r="G62" s="56">
        <v>2024</v>
      </c>
      <c r="H62" s="57">
        <v>9097000</v>
      </c>
      <c r="I62" s="14">
        <f t="shared" si="16"/>
        <v>304345000</v>
      </c>
      <c r="J62" s="67">
        <v>313442000</v>
      </c>
      <c r="K62" s="57">
        <v>3229000</v>
      </c>
      <c r="L62" s="14">
        <f t="shared" si="17"/>
        <v>108042000</v>
      </c>
      <c r="M62" s="67">
        <v>111271000</v>
      </c>
      <c r="N62" s="14">
        <f t="shared" si="18"/>
        <v>5868000</v>
      </c>
      <c r="O62" s="14">
        <f t="shared" si="19"/>
        <v>196303000</v>
      </c>
      <c r="P62" s="15">
        <f t="shared" si="20"/>
        <v>202171000</v>
      </c>
      <c r="Q62" s="57">
        <v>3386000</v>
      </c>
      <c r="R62" s="57">
        <v>1202000</v>
      </c>
      <c r="S62" s="15">
        <f t="shared" si="43"/>
        <v>2184000</v>
      </c>
      <c r="T62" s="14">
        <f t="shared" si="22"/>
        <v>5711000</v>
      </c>
      <c r="U62" s="14">
        <f t="shared" si="23"/>
        <v>3684000</v>
      </c>
      <c r="V62" s="14">
        <f t="shared" si="24"/>
        <v>310056000</v>
      </c>
      <c r="W62" s="14">
        <f t="shared" si="25"/>
        <v>199987000</v>
      </c>
      <c r="X62" s="70">
        <v>1</v>
      </c>
      <c r="Y62" s="14">
        <f t="shared" si="26"/>
        <v>3684000</v>
      </c>
      <c r="Z62" s="15">
        <f t="shared" si="27"/>
        <v>199987000</v>
      </c>
      <c r="AA62" s="57">
        <v>0</v>
      </c>
      <c r="AB62" s="57">
        <v>0</v>
      </c>
      <c r="AC62" s="15">
        <f t="shared" si="1"/>
        <v>0</v>
      </c>
      <c r="AD62" s="14">
        <f t="shared" si="28"/>
        <v>313442000</v>
      </c>
      <c r="AE62" s="15">
        <f t="shared" si="29"/>
        <v>313442000</v>
      </c>
      <c r="AF62" s="70">
        <v>0.80800000000000005</v>
      </c>
      <c r="AG62" s="70">
        <v>0</v>
      </c>
      <c r="AH62" s="14">
        <f t="shared" si="2"/>
        <v>253261136.00000003</v>
      </c>
      <c r="AI62" s="15">
        <f t="shared" si="3"/>
        <v>253261136.00000003</v>
      </c>
      <c r="AJ62" s="16">
        <f t="shared" si="30"/>
        <v>15</v>
      </c>
      <c r="AK62" s="71">
        <v>15</v>
      </c>
      <c r="AL62" s="72">
        <v>5.2337707133441276E-2</v>
      </c>
      <c r="AM62" s="18">
        <f t="shared" si="4"/>
        <v>0.93822302052452722</v>
      </c>
      <c r="AN62" s="14">
        <f t="shared" si="31"/>
        <v>187632407.20563862</v>
      </c>
      <c r="AO62" s="15">
        <f t="shared" si="32"/>
        <v>187632407.20563862</v>
      </c>
      <c r="AP62" s="16">
        <f t="shared" si="33"/>
        <v>15</v>
      </c>
      <c r="AQ62" s="19">
        <f t="shared" si="34"/>
        <v>15</v>
      </c>
      <c r="AR62" s="17">
        <f t="shared" si="35"/>
        <v>5.2337707133441276E-2</v>
      </c>
      <c r="AS62" s="18">
        <f t="shared" si="5"/>
        <v>0.93822302052452722</v>
      </c>
      <c r="AT62" s="73">
        <v>0.86443752692586795</v>
      </c>
      <c r="AU62" s="14">
        <f t="shared" si="6"/>
        <v>205403692.93922701</v>
      </c>
      <c r="AV62" s="15">
        <f t="shared" si="40"/>
        <v>205403692.93922701</v>
      </c>
      <c r="AW62" s="74">
        <v>9.7948479432115043E-2</v>
      </c>
      <c r="AX62" s="14">
        <f t="shared" si="8"/>
        <v>24806543.170450095</v>
      </c>
      <c r="AY62" s="15">
        <f t="shared" si="9"/>
        <v>20118979.393138353</v>
      </c>
      <c r="AZ62" s="75">
        <v>3.2000000000000002E-3</v>
      </c>
      <c r="BA62" s="20">
        <f t="shared" si="10"/>
        <v>1003014.4</v>
      </c>
      <c r="BB62" s="20">
        <f t="shared" si="11"/>
        <v>941051.19999759633</v>
      </c>
      <c r="BC62" s="20">
        <f t="shared" si="12"/>
        <v>1003014.4</v>
      </c>
      <c r="BD62" s="21">
        <f t="shared" si="13"/>
        <v>941051.19999759633</v>
      </c>
      <c r="BE62" s="20">
        <f t="shared" si="36"/>
        <v>79083693.570450127</v>
      </c>
      <c r="BF62" s="20">
        <f t="shared" si="41"/>
        <v>38831316.32672435</v>
      </c>
      <c r="BG62" s="22">
        <f t="shared" si="44"/>
        <v>2184000</v>
      </c>
      <c r="BH62" s="22">
        <f t="shared" si="15"/>
        <v>-36647316.32672435</v>
      </c>
      <c r="BI62" s="53">
        <v>1</v>
      </c>
      <c r="BJ62" s="22">
        <f t="shared" si="38"/>
        <v>76899693.570450127</v>
      </c>
      <c r="BK62" s="22">
        <f t="shared" si="39"/>
        <v>36647316.32672435</v>
      </c>
      <c r="BL62" s="23">
        <f t="shared" si="42"/>
        <v>38831316.32672435</v>
      </c>
    </row>
    <row r="63" spans="1:64" x14ac:dyDescent="0.25">
      <c r="A63" s="53">
        <v>4</v>
      </c>
      <c r="B63" s="53" t="s">
        <v>63</v>
      </c>
      <c r="C63" s="54" t="s">
        <v>64</v>
      </c>
      <c r="D63" s="54">
        <v>45016</v>
      </c>
      <c r="E63" s="55" t="s">
        <v>68</v>
      </c>
      <c r="F63" s="55" t="s">
        <v>66</v>
      </c>
      <c r="G63" s="56">
        <v>2022</v>
      </c>
      <c r="H63" s="57">
        <v>162650155</v>
      </c>
      <c r="I63" s="14">
        <f t="shared" si="16"/>
        <v>0</v>
      </c>
      <c r="J63" s="67">
        <v>162650155</v>
      </c>
      <c r="K63" s="57">
        <v>48898538</v>
      </c>
      <c r="L63" s="14">
        <f t="shared" si="17"/>
        <v>0</v>
      </c>
      <c r="M63" s="67">
        <v>48898538</v>
      </c>
      <c r="N63" s="14">
        <f t="shared" si="18"/>
        <v>113751617</v>
      </c>
      <c r="O63" s="14">
        <f t="shared" si="19"/>
        <v>0</v>
      </c>
      <c r="P63" s="15">
        <f t="shared" si="20"/>
        <v>113751617</v>
      </c>
      <c r="Q63" s="57">
        <v>162650155</v>
      </c>
      <c r="R63" s="57">
        <v>48898538</v>
      </c>
      <c r="S63" s="15">
        <f t="shared" si="43"/>
        <v>113751617</v>
      </c>
      <c r="T63" s="14">
        <f t="shared" si="22"/>
        <v>0</v>
      </c>
      <c r="U63" s="14">
        <f t="shared" si="23"/>
        <v>0</v>
      </c>
      <c r="V63" s="14">
        <f t="shared" si="24"/>
        <v>0</v>
      </c>
      <c r="W63" s="14">
        <f t="shared" si="25"/>
        <v>0</v>
      </c>
      <c r="X63" s="70">
        <v>1</v>
      </c>
      <c r="Y63" s="14">
        <f t="shared" si="26"/>
        <v>0</v>
      </c>
      <c r="Z63" s="15">
        <f t="shared" si="27"/>
        <v>0</v>
      </c>
      <c r="AA63" s="57">
        <v>162650155</v>
      </c>
      <c r="AB63" s="57">
        <v>48898538</v>
      </c>
      <c r="AC63" s="15">
        <f t="shared" si="1"/>
        <v>113751617</v>
      </c>
      <c r="AD63" s="14">
        <f t="shared" si="28"/>
        <v>0</v>
      </c>
      <c r="AE63" s="15">
        <f t="shared" si="29"/>
        <v>0</v>
      </c>
      <c r="AF63" s="70">
        <v>0.94099999999999995</v>
      </c>
      <c r="AG63" s="70">
        <v>0</v>
      </c>
      <c r="AH63" s="14">
        <f t="shared" si="2"/>
        <v>0</v>
      </c>
      <c r="AI63" s="15">
        <f t="shared" si="3"/>
        <v>0</v>
      </c>
      <c r="AJ63" s="16">
        <f t="shared" si="30"/>
        <v>0</v>
      </c>
      <c r="AK63" s="71">
        <v>0</v>
      </c>
      <c r="AL63" s="72">
        <v>0</v>
      </c>
      <c r="AM63" s="18">
        <f t="shared" si="4"/>
        <v>1</v>
      </c>
      <c r="AN63" s="14">
        <f t="shared" si="31"/>
        <v>0</v>
      </c>
      <c r="AO63" s="15">
        <f t="shared" si="32"/>
        <v>0</v>
      </c>
      <c r="AP63" s="16">
        <f t="shared" si="33"/>
        <v>0</v>
      </c>
      <c r="AQ63" s="19">
        <f t="shared" si="34"/>
        <v>0</v>
      </c>
      <c r="AR63" s="17">
        <f t="shared" si="35"/>
        <v>0</v>
      </c>
      <c r="AS63" s="18">
        <f t="shared" si="5"/>
        <v>1</v>
      </c>
      <c r="AT63" s="73">
        <v>0.88711254583132626</v>
      </c>
      <c r="AU63" s="14">
        <f t="shared" si="6"/>
        <v>0</v>
      </c>
      <c r="AV63" s="15">
        <f t="shared" si="40"/>
        <v>0</v>
      </c>
      <c r="AW63" s="74">
        <v>9.5000737699733079E-2</v>
      </c>
      <c r="AX63" s="14">
        <f t="shared" si="8"/>
        <v>0</v>
      </c>
      <c r="AY63" s="15">
        <f t="shared" si="9"/>
        <v>0</v>
      </c>
      <c r="AZ63" s="75">
        <v>4.8999999999999998E-3</v>
      </c>
      <c r="BA63" s="20">
        <f t="shared" si="10"/>
        <v>0</v>
      </c>
      <c r="BB63" s="20">
        <f t="shared" si="11"/>
        <v>0</v>
      </c>
      <c r="BC63" s="20">
        <f t="shared" si="12"/>
        <v>0</v>
      </c>
      <c r="BD63" s="21">
        <f t="shared" si="13"/>
        <v>0</v>
      </c>
      <c r="BE63" s="20">
        <f t="shared" si="36"/>
        <v>0</v>
      </c>
      <c r="BF63" s="20">
        <f t="shared" si="41"/>
        <v>0</v>
      </c>
      <c r="BG63" s="22">
        <f t="shared" si="44"/>
        <v>0</v>
      </c>
      <c r="BH63" s="22">
        <f t="shared" si="15"/>
        <v>0</v>
      </c>
      <c r="BI63" s="53">
        <v>1</v>
      </c>
      <c r="BJ63" s="22">
        <f t="shared" si="38"/>
        <v>0</v>
      </c>
      <c r="BK63" s="22">
        <f t="shared" si="39"/>
        <v>0</v>
      </c>
      <c r="BL63" s="23">
        <f t="shared" si="42"/>
        <v>0</v>
      </c>
    </row>
    <row r="64" spans="1:64" x14ac:dyDescent="0.25">
      <c r="A64" s="53">
        <v>4</v>
      </c>
      <c r="B64" s="53" t="s">
        <v>63</v>
      </c>
      <c r="C64" s="54" t="s">
        <v>64</v>
      </c>
      <c r="D64" s="54">
        <v>45016</v>
      </c>
      <c r="E64" s="55" t="s">
        <v>68</v>
      </c>
      <c r="F64" s="55" t="s">
        <v>66</v>
      </c>
      <c r="G64" s="56">
        <v>2023</v>
      </c>
      <c r="H64" s="57">
        <v>127252077</v>
      </c>
      <c r="I64" s="14">
        <f t="shared" si="16"/>
        <v>55486000</v>
      </c>
      <c r="J64" s="67">
        <v>182738077</v>
      </c>
      <c r="K64" s="57">
        <v>39987318</v>
      </c>
      <c r="L64" s="14">
        <f t="shared" si="17"/>
        <v>19697000</v>
      </c>
      <c r="M64" s="67">
        <v>59684318</v>
      </c>
      <c r="N64" s="14">
        <f t="shared" si="18"/>
        <v>87264759</v>
      </c>
      <c r="O64" s="14">
        <f t="shared" si="19"/>
        <v>35789000</v>
      </c>
      <c r="P64" s="15">
        <f t="shared" si="20"/>
        <v>123053759</v>
      </c>
      <c r="Q64" s="57">
        <v>115226077</v>
      </c>
      <c r="R64" s="57">
        <v>35718318</v>
      </c>
      <c r="S64" s="15">
        <f t="shared" si="43"/>
        <v>79507759</v>
      </c>
      <c r="T64" s="14">
        <f t="shared" si="22"/>
        <v>12026000</v>
      </c>
      <c r="U64" s="14">
        <f t="shared" si="23"/>
        <v>7757000</v>
      </c>
      <c r="V64" s="14">
        <f t="shared" si="24"/>
        <v>67512000</v>
      </c>
      <c r="W64" s="14">
        <f t="shared" si="25"/>
        <v>43546000</v>
      </c>
      <c r="X64" s="70">
        <v>1</v>
      </c>
      <c r="Y64" s="14">
        <f t="shared" si="26"/>
        <v>7757000</v>
      </c>
      <c r="Z64" s="15">
        <f t="shared" si="27"/>
        <v>43546000</v>
      </c>
      <c r="AA64" s="57">
        <v>43272125</v>
      </c>
      <c r="AB64" s="57">
        <v>13597705.151097456</v>
      </c>
      <c r="AC64" s="15">
        <f t="shared" si="1"/>
        <v>29674419.848902546</v>
      </c>
      <c r="AD64" s="14">
        <f t="shared" si="28"/>
        <v>139465952</v>
      </c>
      <c r="AE64" s="15">
        <f t="shared" si="29"/>
        <v>139465952</v>
      </c>
      <c r="AF64" s="70">
        <v>0.98199999999999998</v>
      </c>
      <c r="AG64" s="70">
        <v>0</v>
      </c>
      <c r="AH64" s="14">
        <f t="shared" si="2"/>
        <v>136955564.86399999</v>
      </c>
      <c r="AI64" s="15">
        <f t="shared" si="3"/>
        <v>136955564.86399999</v>
      </c>
      <c r="AJ64" s="16">
        <f t="shared" si="30"/>
        <v>4.5</v>
      </c>
      <c r="AK64" s="71">
        <v>9</v>
      </c>
      <c r="AL64" s="72">
        <v>5.2555040428474031E-2</v>
      </c>
      <c r="AM64" s="18">
        <f t="shared" si="4"/>
        <v>0.98097557522887868</v>
      </c>
      <c r="AN64" s="14">
        <f t="shared" si="31"/>
        <v>42717562.398916751</v>
      </c>
      <c r="AO64" s="15">
        <f t="shared" si="32"/>
        <v>42717562.398916751</v>
      </c>
      <c r="AP64" s="16">
        <f t="shared" si="33"/>
        <v>4.5</v>
      </c>
      <c r="AQ64" s="19">
        <f t="shared" si="34"/>
        <v>9</v>
      </c>
      <c r="AR64" s="17">
        <f t="shared" si="35"/>
        <v>5.2555040428474031E-2</v>
      </c>
      <c r="AS64" s="18">
        <f t="shared" si="5"/>
        <v>0.98097557522887868</v>
      </c>
      <c r="AT64" s="73">
        <v>0.88711254583132626</v>
      </c>
      <c r="AU64" s="14">
        <f t="shared" si="6"/>
        <v>119183627.32827443</v>
      </c>
      <c r="AV64" s="15">
        <f t="shared" si="40"/>
        <v>119183627.32827443</v>
      </c>
      <c r="AW64" s="74">
        <v>9.5000737699733079E-2</v>
      </c>
      <c r="AX64" s="14">
        <f t="shared" si="8"/>
        <v>13010879.694163643</v>
      </c>
      <c r="AY64" s="15">
        <f t="shared" si="9"/>
        <v>11322532.517916137</v>
      </c>
      <c r="AZ64" s="75">
        <v>4.8999999999999998E-3</v>
      </c>
      <c r="BA64" s="20">
        <f t="shared" si="10"/>
        <v>683383.16480000003</v>
      </c>
      <c r="BB64" s="20">
        <f t="shared" si="11"/>
        <v>670382.19319141167</v>
      </c>
      <c r="BC64" s="20">
        <f t="shared" si="12"/>
        <v>683383.16480000003</v>
      </c>
      <c r="BD64" s="21">
        <f t="shared" si="13"/>
        <v>670382.19319141167</v>
      </c>
      <c r="BE64" s="20">
        <f t="shared" si="36"/>
        <v>107103827.72296363</v>
      </c>
      <c r="BF64" s="20">
        <f t="shared" si="41"/>
        <v>88458979.64046523</v>
      </c>
      <c r="BG64" s="22">
        <f t="shared" si="44"/>
        <v>49833339.151097454</v>
      </c>
      <c r="BH64" s="22">
        <f t="shared" si="15"/>
        <v>-38625640.489367776</v>
      </c>
      <c r="BI64" s="53">
        <v>1</v>
      </c>
      <c r="BJ64" s="22">
        <f t="shared" si="38"/>
        <v>57270488.571866177</v>
      </c>
      <c r="BK64" s="22">
        <f t="shared" si="39"/>
        <v>38625640.489367776</v>
      </c>
      <c r="BL64" s="23">
        <f t="shared" si="42"/>
        <v>88458979.64046523</v>
      </c>
    </row>
    <row r="65" spans="1:64" x14ac:dyDescent="0.25">
      <c r="A65" s="53">
        <v>4</v>
      </c>
      <c r="B65" s="53" t="s">
        <v>63</v>
      </c>
      <c r="C65" s="54" t="s">
        <v>64</v>
      </c>
      <c r="D65" s="54">
        <v>45016</v>
      </c>
      <c r="E65" s="55" t="s">
        <v>68</v>
      </c>
      <c r="F65" s="55" t="s">
        <v>66</v>
      </c>
      <c r="G65" s="56">
        <v>2024</v>
      </c>
      <c r="H65" s="57">
        <v>5301000</v>
      </c>
      <c r="I65" s="14">
        <f t="shared" si="16"/>
        <v>186548000</v>
      </c>
      <c r="J65" s="67">
        <v>191849000</v>
      </c>
      <c r="K65" s="57">
        <v>1882000</v>
      </c>
      <c r="L65" s="14">
        <f t="shared" si="17"/>
        <v>66224000</v>
      </c>
      <c r="M65" s="67">
        <v>68106000</v>
      </c>
      <c r="N65" s="14">
        <f t="shared" si="18"/>
        <v>3419000</v>
      </c>
      <c r="O65" s="14">
        <f t="shared" si="19"/>
        <v>120324000</v>
      </c>
      <c r="P65" s="15">
        <f t="shared" si="20"/>
        <v>123743000</v>
      </c>
      <c r="Q65" s="57">
        <v>2089000</v>
      </c>
      <c r="R65" s="57">
        <v>742000</v>
      </c>
      <c r="S65" s="15">
        <f t="shared" si="43"/>
        <v>1347000</v>
      </c>
      <c r="T65" s="14">
        <f t="shared" si="22"/>
        <v>3212000</v>
      </c>
      <c r="U65" s="14">
        <f t="shared" si="23"/>
        <v>2072000</v>
      </c>
      <c r="V65" s="14">
        <f t="shared" si="24"/>
        <v>189760000</v>
      </c>
      <c r="W65" s="14">
        <f t="shared" si="25"/>
        <v>122396000</v>
      </c>
      <c r="X65" s="70">
        <v>1</v>
      </c>
      <c r="Y65" s="14">
        <f t="shared" si="26"/>
        <v>2072000</v>
      </c>
      <c r="Z65" s="15">
        <f t="shared" si="27"/>
        <v>122396000</v>
      </c>
      <c r="AA65" s="57">
        <v>0</v>
      </c>
      <c r="AB65" s="57">
        <v>0</v>
      </c>
      <c r="AC65" s="15">
        <f t="shared" si="1"/>
        <v>0</v>
      </c>
      <c r="AD65" s="14">
        <f t="shared" si="28"/>
        <v>191849000</v>
      </c>
      <c r="AE65" s="15">
        <f t="shared" si="29"/>
        <v>191849000</v>
      </c>
      <c r="AF65" s="70">
        <v>1.008</v>
      </c>
      <c r="AG65" s="70">
        <v>0</v>
      </c>
      <c r="AH65" s="14">
        <f t="shared" si="2"/>
        <v>193383792</v>
      </c>
      <c r="AI65" s="15">
        <f t="shared" si="3"/>
        <v>193383792</v>
      </c>
      <c r="AJ65" s="16">
        <f t="shared" si="30"/>
        <v>15</v>
      </c>
      <c r="AK65" s="71">
        <v>15</v>
      </c>
      <c r="AL65" s="72">
        <v>5.2337707133441276E-2</v>
      </c>
      <c r="AM65" s="18">
        <f t="shared" si="4"/>
        <v>0.93822302052452722</v>
      </c>
      <c r="AN65" s="14">
        <f t="shared" si="31"/>
        <v>114834744.82012004</v>
      </c>
      <c r="AO65" s="15">
        <f t="shared" si="32"/>
        <v>114834744.82012004</v>
      </c>
      <c r="AP65" s="16">
        <f t="shared" si="33"/>
        <v>15</v>
      </c>
      <c r="AQ65" s="19">
        <f t="shared" si="34"/>
        <v>15</v>
      </c>
      <c r="AR65" s="17">
        <f t="shared" si="35"/>
        <v>5.2337707133441276E-2</v>
      </c>
      <c r="AS65" s="18">
        <f t="shared" si="5"/>
        <v>0.93822302052452722</v>
      </c>
      <c r="AT65" s="73">
        <v>0.88711254583132626</v>
      </c>
      <c r="AU65" s="14">
        <f t="shared" si="6"/>
        <v>160955150.26691204</v>
      </c>
      <c r="AV65" s="15">
        <f t="shared" si="40"/>
        <v>160955150.26691204</v>
      </c>
      <c r="AW65" s="74">
        <v>9.5000737699733079E-2</v>
      </c>
      <c r="AX65" s="14">
        <f t="shared" si="8"/>
        <v>18371602.89917174</v>
      </c>
      <c r="AY65" s="15">
        <f t="shared" si="9"/>
        <v>15290858.011928033</v>
      </c>
      <c r="AZ65" s="75">
        <v>4.8999999999999998E-3</v>
      </c>
      <c r="BA65" s="20">
        <f t="shared" si="10"/>
        <v>940060.1</v>
      </c>
      <c r="BB65" s="20">
        <f t="shared" si="11"/>
        <v>881986.02649658907</v>
      </c>
      <c r="BC65" s="20">
        <f t="shared" si="12"/>
        <v>940060.1</v>
      </c>
      <c r="BD65" s="21">
        <f t="shared" si="13"/>
        <v>881986.02649658907</v>
      </c>
      <c r="BE65" s="20">
        <f t="shared" si="36"/>
        <v>90299454.999171734</v>
      </c>
      <c r="BF65" s="20">
        <f t="shared" si="41"/>
        <v>62293249.485216618</v>
      </c>
      <c r="BG65" s="22">
        <f t="shared" si="44"/>
        <v>1347000</v>
      </c>
      <c r="BH65" s="22">
        <f t="shared" si="15"/>
        <v>-60946249.485216618</v>
      </c>
      <c r="BI65" s="53">
        <v>1</v>
      </c>
      <c r="BJ65" s="22">
        <f t="shared" si="38"/>
        <v>88952454.999171734</v>
      </c>
      <c r="BK65" s="22">
        <f t="shared" si="39"/>
        <v>60946249.485216618</v>
      </c>
      <c r="BL65" s="23">
        <f t="shared" si="42"/>
        <v>62293249.485216618</v>
      </c>
    </row>
    <row r="66" spans="1:64" x14ac:dyDescent="0.25">
      <c r="A66" s="53">
        <v>4</v>
      </c>
      <c r="B66" s="53" t="s">
        <v>63</v>
      </c>
      <c r="C66" s="54" t="s">
        <v>64</v>
      </c>
      <c r="D66" s="54">
        <v>45016</v>
      </c>
      <c r="E66" s="55" t="s">
        <v>69</v>
      </c>
      <c r="F66" s="55" t="s">
        <v>66</v>
      </c>
      <c r="G66" s="56">
        <v>2022</v>
      </c>
      <c r="H66" s="57">
        <v>18772106</v>
      </c>
      <c r="I66" s="14">
        <f t="shared" si="16"/>
        <v>0</v>
      </c>
      <c r="J66" s="67">
        <v>18772106</v>
      </c>
      <c r="K66" s="57">
        <v>5620673</v>
      </c>
      <c r="L66" s="14">
        <f t="shared" si="17"/>
        <v>0</v>
      </c>
      <c r="M66" s="67">
        <v>5620673</v>
      </c>
      <c r="N66" s="14">
        <f t="shared" si="18"/>
        <v>13151433</v>
      </c>
      <c r="O66" s="14">
        <f t="shared" si="19"/>
        <v>0</v>
      </c>
      <c r="P66" s="15">
        <f t="shared" si="20"/>
        <v>13151433</v>
      </c>
      <c r="Q66" s="57">
        <v>18772106</v>
      </c>
      <c r="R66" s="57">
        <v>5620673</v>
      </c>
      <c r="S66" s="15">
        <f t="shared" si="43"/>
        <v>13151433</v>
      </c>
      <c r="T66" s="14">
        <f t="shared" si="22"/>
        <v>0</v>
      </c>
      <c r="U66" s="14">
        <f t="shared" si="23"/>
        <v>0</v>
      </c>
      <c r="V66" s="14">
        <f t="shared" si="24"/>
        <v>0</v>
      </c>
      <c r="W66" s="14">
        <f t="shared" si="25"/>
        <v>0</v>
      </c>
      <c r="X66" s="70">
        <v>1</v>
      </c>
      <c r="Y66" s="14">
        <f t="shared" si="26"/>
        <v>0</v>
      </c>
      <c r="Z66" s="15">
        <f t="shared" si="27"/>
        <v>0</v>
      </c>
      <c r="AA66" s="57">
        <v>18772106</v>
      </c>
      <c r="AB66" s="57">
        <v>5620673</v>
      </c>
      <c r="AC66" s="15">
        <f t="shared" si="1"/>
        <v>13151433</v>
      </c>
      <c r="AD66" s="14">
        <f t="shared" si="28"/>
        <v>0</v>
      </c>
      <c r="AE66" s="15">
        <f t="shared" si="29"/>
        <v>0</v>
      </c>
      <c r="AF66" s="70">
        <v>0.77500000000000002</v>
      </c>
      <c r="AG66" s="70">
        <v>0</v>
      </c>
      <c r="AH66" s="14">
        <f t="shared" si="2"/>
        <v>0</v>
      </c>
      <c r="AI66" s="15">
        <f t="shared" si="3"/>
        <v>0</v>
      </c>
      <c r="AJ66" s="16">
        <f t="shared" si="30"/>
        <v>0</v>
      </c>
      <c r="AK66" s="71">
        <v>0</v>
      </c>
      <c r="AL66" s="72">
        <v>0</v>
      </c>
      <c r="AM66" s="18">
        <f t="shared" si="4"/>
        <v>1</v>
      </c>
      <c r="AN66" s="14">
        <f t="shared" si="31"/>
        <v>0</v>
      </c>
      <c r="AO66" s="15">
        <f t="shared" si="32"/>
        <v>0</v>
      </c>
      <c r="AP66" s="16">
        <f t="shared" si="33"/>
        <v>0</v>
      </c>
      <c r="AQ66" s="19">
        <f t="shared" si="34"/>
        <v>0</v>
      </c>
      <c r="AR66" s="17">
        <f t="shared" si="35"/>
        <v>0</v>
      </c>
      <c r="AS66" s="18">
        <f t="shared" si="5"/>
        <v>1</v>
      </c>
      <c r="AT66" s="73">
        <v>0.87745652235414018</v>
      </c>
      <c r="AU66" s="14">
        <f t="shared" si="6"/>
        <v>0</v>
      </c>
      <c r="AV66" s="15">
        <f t="shared" si="40"/>
        <v>0</v>
      </c>
      <c r="AW66" s="74">
        <v>0.10999396599513919</v>
      </c>
      <c r="AX66" s="14">
        <f t="shared" si="8"/>
        <v>0</v>
      </c>
      <c r="AY66" s="15">
        <f t="shared" si="9"/>
        <v>0</v>
      </c>
      <c r="AZ66" s="75">
        <v>2.58E-2</v>
      </c>
      <c r="BA66" s="20">
        <f t="shared" si="10"/>
        <v>0</v>
      </c>
      <c r="BB66" s="20">
        <f t="shared" si="11"/>
        <v>0</v>
      </c>
      <c r="BC66" s="20">
        <f t="shared" si="12"/>
        <v>0</v>
      </c>
      <c r="BD66" s="21">
        <f t="shared" si="13"/>
        <v>0</v>
      </c>
      <c r="BE66" s="20">
        <f t="shared" si="36"/>
        <v>0</v>
      </c>
      <c r="BF66" s="20">
        <f t="shared" si="41"/>
        <v>0</v>
      </c>
      <c r="BG66" s="22">
        <f t="shared" si="44"/>
        <v>0</v>
      </c>
      <c r="BH66" s="22">
        <f t="shared" si="15"/>
        <v>0</v>
      </c>
      <c r="BI66" s="53">
        <v>1</v>
      </c>
      <c r="BJ66" s="22">
        <f t="shared" si="38"/>
        <v>0</v>
      </c>
      <c r="BK66" s="22">
        <f t="shared" si="39"/>
        <v>0</v>
      </c>
      <c r="BL66" s="23">
        <f t="shared" si="42"/>
        <v>0</v>
      </c>
    </row>
    <row r="67" spans="1:64" x14ac:dyDescent="0.25">
      <c r="A67" s="53">
        <v>4</v>
      </c>
      <c r="B67" s="53" t="s">
        <v>63</v>
      </c>
      <c r="C67" s="54" t="s">
        <v>64</v>
      </c>
      <c r="D67" s="54">
        <v>45016</v>
      </c>
      <c r="E67" s="55" t="s">
        <v>69</v>
      </c>
      <c r="F67" s="55" t="s">
        <v>66</v>
      </c>
      <c r="G67" s="56">
        <v>2023</v>
      </c>
      <c r="H67" s="57">
        <v>11706333</v>
      </c>
      <c r="I67" s="14">
        <f t="shared" si="16"/>
        <v>6464000</v>
      </c>
      <c r="J67" s="67">
        <v>18170333</v>
      </c>
      <c r="K67" s="57">
        <v>4005113</v>
      </c>
      <c r="L67" s="14">
        <f t="shared" si="17"/>
        <v>2683000</v>
      </c>
      <c r="M67" s="67">
        <v>6688113</v>
      </c>
      <c r="N67" s="14">
        <f t="shared" si="18"/>
        <v>7701220</v>
      </c>
      <c r="O67" s="14">
        <f t="shared" si="19"/>
        <v>3781000</v>
      </c>
      <c r="P67" s="15">
        <f t="shared" si="20"/>
        <v>11482220</v>
      </c>
      <c r="Q67" s="57">
        <v>10091333</v>
      </c>
      <c r="R67" s="57">
        <v>3335113</v>
      </c>
      <c r="S67" s="15">
        <f t="shared" si="43"/>
        <v>6756220</v>
      </c>
      <c r="T67" s="14">
        <f t="shared" si="22"/>
        <v>1615000</v>
      </c>
      <c r="U67" s="14">
        <f t="shared" si="23"/>
        <v>945000</v>
      </c>
      <c r="V67" s="14">
        <f t="shared" si="24"/>
        <v>8079000</v>
      </c>
      <c r="W67" s="14">
        <f t="shared" si="25"/>
        <v>4726000</v>
      </c>
      <c r="X67" s="70">
        <v>1</v>
      </c>
      <c r="Y67" s="14">
        <f t="shared" si="26"/>
        <v>945000</v>
      </c>
      <c r="Z67" s="15">
        <f t="shared" si="27"/>
        <v>4726000</v>
      </c>
      <c r="AA67" s="57">
        <v>3610481</v>
      </c>
      <c r="AB67" s="57">
        <v>1235261.6647205406</v>
      </c>
      <c r="AC67" s="15">
        <f t="shared" ref="AC67:AC130" si="45">IF($D67="","",$AA67-$AB67)</f>
        <v>2375219.3352794591</v>
      </c>
      <c r="AD67" s="14">
        <f t="shared" si="28"/>
        <v>14559852</v>
      </c>
      <c r="AE67" s="15">
        <f t="shared" si="29"/>
        <v>14559852</v>
      </c>
      <c r="AF67" s="70">
        <v>0.95899999999999996</v>
      </c>
      <c r="AG67" s="70">
        <v>0</v>
      </c>
      <c r="AH67" s="14">
        <f t="shared" ref="AH67:AH130" si="46">IF($D67="","",$AE67*$AF67)</f>
        <v>13962898.068</v>
      </c>
      <c r="AI67" s="15">
        <f t="shared" ref="AI67:AI130" si="47">IF($D67="","",$AE67*($AF67*(1+$AG67)))</f>
        <v>13962898.068</v>
      </c>
      <c r="AJ67" s="16">
        <f t="shared" si="30"/>
        <v>4.5</v>
      </c>
      <c r="AK67" s="71">
        <v>9</v>
      </c>
      <c r="AL67" s="72">
        <v>5.2555040428474031E-2</v>
      </c>
      <c r="AM67" s="18">
        <f t="shared" ref="AM67:AM130" si="48">IF($D67="","",(1+$AL67)^(-$AJ67/12))</f>
        <v>0.98097557522887868</v>
      </c>
      <c r="AN67" s="14">
        <f t="shared" si="31"/>
        <v>4636090.5685316809</v>
      </c>
      <c r="AO67" s="15">
        <f t="shared" si="32"/>
        <v>4636090.5685316809</v>
      </c>
      <c r="AP67" s="16">
        <f t="shared" si="33"/>
        <v>4.5</v>
      </c>
      <c r="AQ67" s="19">
        <f t="shared" si="34"/>
        <v>9</v>
      </c>
      <c r="AR67" s="17">
        <f t="shared" si="35"/>
        <v>5.2555040428474031E-2</v>
      </c>
      <c r="AS67" s="18">
        <f t="shared" ref="AS67:AS130" si="49">IF($D67="","",(1+$AR67)^(-$AP67/12))</f>
        <v>0.98097557522887868</v>
      </c>
      <c r="AT67" s="73">
        <v>0.87745652235414018</v>
      </c>
      <c r="AU67" s="14">
        <f t="shared" ref="AU67:AU130" si="50">IF($D67="","",$AH67*$AS67*$AT67)</f>
        <v>12018751.848809058</v>
      </c>
      <c r="AV67" s="15">
        <f t="shared" si="40"/>
        <v>12018751.848809058</v>
      </c>
      <c r="AW67" s="74">
        <v>0.10999396599513919</v>
      </c>
      <c r="AX67" s="14">
        <f t="shared" ref="AX67:AX130" si="51">IF($D67="","",$AI67*$AW67)</f>
        <v>1535834.5352851867</v>
      </c>
      <c r="AY67" s="15">
        <f t="shared" ref="AY67:AY130" si="52">IF($D67="","",$AV67*$AW67)</f>
        <v>1321990.1821619198</v>
      </c>
      <c r="AZ67" s="75">
        <v>2.58E-2</v>
      </c>
      <c r="BA67" s="20">
        <f t="shared" ref="BA67:BA130" si="53">IF($D67="","",$AD67*$AZ67)</f>
        <v>375644.18160000001</v>
      </c>
      <c r="BB67" s="20">
        <f t="shared" ref="BB67:BB130" si="54">IF($D67="","",$BA67*$AM67)</f>
        <v>368497.76712644135</v>
      </c>
      <c r="BC67" s="20">
        <f t="shared" ref="BC67:BC130" si="55">IF($D67="","",$AE67*$AZ67)</f>
        <v>375644.18160000001</v>
      </c>
      <c r="BD67" s="21">
        <f t="shared" ref="BD67:BD130" si="56">IF($D67="","",$BC67*$AM67)</f>
        <v>368497.76712644135</v>
      </c>
      <c r="BE67" s="20">
        <f t="shared" si="36"/>
        <v>11148376.784885187</v>
      </c>
      <c r="BF67" s="20">
        <f t="shared" si="41"/>
        <v>9073149.2295657378</v>
      </c>
      <c r="BG67" s="22">
        <f t="shared" si="44"/>
        <v>4381000.6647205409</v>
      </c>
      <c r="BH67" s="22">
        <f t="shared" ref="BH67:BH130" si="57">IF($D67="","",$BG67-$BF67)</f>
        <v>-4692148.5648451969</v>
      </c>
      <c r="BI67" s="53">
        <v>1</v>
      </c>
      <c r="BJ67" s="22">
        <f t="shared" si="38"/>
        <v>6767376.1201646458</v>
      </c>
      <c r="BK67" s="22">
        <f t="shared" si="39"/>
        <v>4692148.5648451969</v>
      </c>
      <c r="BL67" s="23">
        <f t="shared" si="42"/>
        <v>9073149.2295657378</v>
      </c>
    </row>
    <row r="68" spans="1:64" x14ac:dyDescent="0.25">
      <c r="A68" s="53">
        <v>4</v>
      </c>
      <c r="B68" s="53" t="s">
        <v>63</v>
      </c>
      <c r="C68" s="54" t="s">
        <v>64</v>
      </c>
      <c r="D68" s="54">
        <v>45016</v>
      </c>
      <c r="E68" s="55" t="s">
        <v>69</v>
      </c>
      <c r="F68" s="55" t="s">
        <v>66</v>
      </c>
      <c r="G68" s="56">
        <v>2024</v>
      </c>
      <c r="H68" s="57">
        <v>629000</v>
      </c>
      <c r="I68" s="14">
        <f t="shared" ref="I68:I131" si="58">IF($D68="","",$J68-$H68)</f>
        <v>22455000</v>
      </c>
      <c r="J68" s="67">
        <v>23084000</v>
      </c>
      <c r="K68" s="57">
        <v>260000</v>
      </c>
      <c r="L68" s="14">
        <f t="shared" ref="L68:L131" si="59">IF($D68="","",$M68-$K68)</f>
        <v>9319000</v>
      </c>
      <c r="M68" s="67">
        <v>9579000</v>
      </c>
      <c r="N68" s="14">
        <f t="shared" ref="N68:N131" si="60">IF($D68="","",$H68-$K68)</f>
        <v>369000</v>
      </c>
      <c r="O68" s="14">
        <f t="shared" ref="O68:O131" si="61">IF($D68="","",$I68-$L68)</f>
        <v>13136000</v>
      </c>
      <c r="P68" s="15">
        <f t="shared" ref="P68:P131" si="62">IF($D68="","",$J68-$M68)</f>
        <v>13505000</v>
      </c>
      <c r="Q68" s="57">
        <v>240000</v>
      </c>
      <c r="R68" s="57">
        <v>99000</v>
      </c>
      <c r="S68" s="15">
        <f t="shared" si="43"/>
        <v>141000</v>
      </c>
      <c r="T68" s="14">
        <f t="shared" ref="T68:T131" si="63">IF($D68="","",$H68-$Q68)</f>
        <v>389000</v>
      </c>
      <c r="U68" s="14">
        <f t="shared" ref="U68:U131" si="64">IF($D68="","",$N68-$S68)</f>
        <v>228000</v>
      </c>
      <c r="V68" s="14">
        <f t="shared" ref="V68:V131" si="65">IF($D68="","",$J68-$Q68)</f>
        <v>22844000</v>
      </c>
      <c r="W68" s="14">
        <f t="shared" ref="W68:W131" si="66">IF($D68="","",$P68-$S68)</f>
        <v>13364000</v>
      </c>
      <c r="X68" s="70">
        <v>1</v>
      </c>
      <c r="Y68" s="14">
        <f t="shared" ref="Y68:Y131" si="67">IF($D68="","",$U68*$X68)</f>
        <v>228000</v>
      </c>
      <c r="Z68" s="15">
        <f t="shared" ref="Z68:Z131" si="68">IF($D68="","",$W68*$X68)</f>
        <v>13364000</v>
      </c>
      <c r="AA68" s="57">
        <v>0</v>
      </c>
      <c r="AB68" s="57">
        <v>0</v>
      </c>
      <c r="AC68" s="15">
        <f t="shared" si="45"/>
        <v>0</v>
      </c>
      <c r="AD68" s="14">
        <f t="shared" ref="AD68:AD131" si="69">IF($D68="","",$J68-$AA68)</f>
        <v>23084000</v>
      </c>
      <c r="AE68" s="15">
        <f t="shared" ref="AE68:AE131" si="70">IF($D68="","",AD68*$X68)</f>
        <v>23084000</v>
      </c>
      <c r="AF68" s="70">
        <v>0.95399999999999996</v>
      </c>
      <c r="AG68" s="70">
        <v>0</v>
      </c>
      <c r="AH68" s="14">
        <f t="shared" si="46"/>
        <v>22022136</v>
      </c>
      <c r="AI68" s="15">
        <f t="shared" si="47"/>
        <v>22022136</v>
      </c>
      <c r="AJ68" s="16">
        <f t="shared" ref="AJ68:AJ131" si="71">IF($D68="","",IF($G68&lt;YEAR($D68),0,IF($G68&gt;YEAR($D68),DATEDIF($D68,DATE(YEAR($D68),12,31),"m")+6,DATEDIF($D68,DATE(YEAR($D68),12,31),"m")/2)))</f>
        <v>15</v>
      </c>
      <c r="AK68" s="71">
        <v>15</v>
      </c>
      <c r="AL68" s="72">
        <v>5.2337707133441276E-2</v>
      </c>
      <c r="AM68" s="18">
        <f t="shared" si="48"/>
        <v>0.93822302052452722</v>
      </c>
      <c r="AN68" s="14">
        <f t="shared" ref="AN68:AN131" si="72">IF($D68="","",$W68*$AM68)</f>
        <v>12538412.446289781</v>
      </c>
      <c r="AO68" s="15">
        <f t="shared" ref="AO68:AO131" si="73">IF($D68="","",$Z68*$AM68)</f>
        <v>12538412.446289781</v>
      </c>
      <c r="AP68" s="16">
        <f t="shared" ref="AP68:AP131" si="74">$AJ68</f>
        <v>15</v>
      </c>
      <c r="AQ68" s="19">
        <f t="shared" ref="AQ68:AQ131" si="75">$AK68</f>
        <v>15</v>
      </c>
      <c r="AR68" s="17">
        <f t="shared" ref="AR68:AR131" si="76">$AL68</f>
        <v>5.2337707133441276E-2</v>
      </c>
      <c r="AS68" s="18">
        <f t="shared" si="49"/>
        <v>0.93822302052452722</v>
      </c>
      <c r="AT68" s="73">
        <v>0.87745652235414018</v>
      </c>
      <c r="AU68" s="14">
        <f t="shared" si="50"/>
        <v>18129721.453185871</v>
      </c>
      <c r="AV68" s="15">
        <f t="shared" si="40"/>
        <v>18129721.453185871</v>
      </c>
      <c r="AW68" s="74">
        <v>0.10999396599513919</v>
      </c>
      <c r="AX68" s="14">
        <f t="shared" si="51"/>
        <v>2422302.0783243305</v>
      </c>
      <c r="AY68" s="15">
        <f t="shared" si="52"/>
        <v>1994159.9650230722</v>
      </c>
      <c r="AZ68" s="75">
        <v>2.58E-2</v>
      </c>
      <c r="BA68" s="20">
        <f t="shared" si="53"/>
        <v>595567.19999999995</v>
      </c>
      <c r="BB68" s="20">
        <f t="shared" si="54"/>
        <v>558774.85730933514</v>
      </c>
      <c r="BC68" s="20">
        <f t="shared" si="55"/>
        <v>595567.19999999995</v>
      </c>
      <c r="BD68" s="21">
        <f t="shared" si="56"/>
        <v>558774.85730933514</v>
      </c>
      <c r="BE68" s="20">
        <f t="shared" ref="BE68:BE131" si="77">IF($D68="","",$AI68+$AX68+$BC68-$Z68)</f>
        <v>11676005.278324328</v>
      </c>
      <c r="BF68" s="20">
        <f t="shared" si="41"/>
        <v>8144243.8292284943</v>
      </c>
      <c r="BG68" s="22">
        <f t="shared" si="44"/>
        <v>141000</v>
      </c>
      <c r="BH68" s="22">
        <f t="shared" si="57"/>
        <v>-8003243.8292284943</v>
      </c>
      <c r="BI68" s="53">
        <v>1</v>
      </c>
      <c r="BJ68" s="22">
        <f t="shared" ref="BJ68:BJ131" si="78">IF($D68="","",IF($BI68=0,0,MAX($BE68-$BG68,0)))</f>
        <v>11535005.278324328</v>
      </c>
      <c r="BK68" s="22">
        <f t="shared" ref="BK68:BK131" si="79">IF($D68="","",IF($BI68=0,0,MAX($BF68-$BG68,0)))</f>
        <v>8003243.8292284943</v>
      </c>
      <c r="BL68" s="23">
        <f t="shared" si="42"/>
        <v>8144243.8292284943</v>
      </c>
    </row>
    <row r="69" spans="1:64" x14ac:dyDescent="0.25">
      <c r="A69" s="53">
        <v>4</v>
      </c>
      <c r="B69" s="53" t="s">
        <v>63</v>
      </c>
      <c r="C69" s="54" t="s">
        <v>64</v>
      </c>
      <c r="D69" s="54">
        <v>45016</v>
      </c>
      <c r="E69" s="55" t="s">
        <v>70</v>
      </c>
      <c r="F69" s="55" t="s">
        <v>66</v>
      </c>
      <c r="G69" s="56">
        <v>2022</v>
      </c>
      <c r="H69" s="57">
        <v>24281121</v>
      </c>
      <c r="I69" s="14">
        <f t="shared" si="58"/>
        <v>0</v>
      </c>
      <c r="J69" s="67">
        <v>24281121</v>
      </c>
      <c r="K69" s="57">
        <v>7427662</v>
      </c>
      <c r="L69" s="14">
        <f t="shared" si="59"/>
        <v>0</v>
      </c>
      <c r="M69" s="67">
        <v>7427662</v>
      </c>
      <c r="N69" s="14">
        <f t="shared" si="60"/>
        <v>16853459</v>
      </c>
      <c r="O69" s="14">
        <f t="shared" si="61"/>
        <v>0</v>
      </c>
      <c r="P69" s="15">
        <f t="shared" si="62"/>
        <v>16853459</v>
      </c>
      <c r="Q69" s="57">
        <v>24281121</v>
      </c>
      <c r="R69" s="57">
        <v>7427662</v>
      </c>
      <c r="S69" s="15">
        <f t="shared" si="43"/>
        <v>16853459</v>
      </c>
      <c r="T69" s="14">
        <f t="shared" si="63"/>
        <v>0</v>
      </c>
      <c r="U69" s="14">
        <f t="shared" si="64"/>
        <v>0</v>
      </c>
      <c r="V69" s="14">
        <f t="shared" si="65"/>
        <v>0</v>
      </c>
      <c r="W69" s="14">
        <f t="shared" si="66"/>
        <v>0</v>
      </c>
      <c r="X69" s="70">
        <v>1</v>
      </c>
      <c r="Y69" s="14">
        <f t="shared" si="67"/>
        <v>0</v>
      </c>
      <c r="Z69" s="15">
        <f t="shared" si="68"/>
        <v>0</v>
      </c>
      <c r="AA69" s="57">
        <v>24281121</v>
      </c>
      <c r="AB69" s="57">
        <v>7427662</v>
      </c>
      <c r="AC69" s="15">
        <f t="shared" si="45"/>
        <v>16853459</v>
      </c>
      <c r="AD69" s="14">
        <f t="shared" si="69"/>
        <v>0</v>
      </c>
      <c r="AE69" s="15">
        <f t="shared" si="70"/>
        <v>0</v>
      </c>
      <c r="AF69" s="70">
        <v>0.89100000000000001</v>
      </c>
      <c r="AG69" s="70">
        <v>0</v>
      </c>
      <c r="AH69" s="14">
        <f t="shared" si="46"/>
        <v>0</v>
      </c>
      <c r="AI69" s="15">
        <f t="shared" si="47"/>
        <v>0</v>
      </c>
      <c r="AJ69" s="16">
        <f t="shared" si="71"/>
        <v>0</v>
      </c>
      <c r="AK69" s="71">
        <v>0</v>
      </c>
      <c r="AL69" s="72">
        <v>0</v>
      </c>
      <c r="AM69" s="18">
        <f t="shared" si="48"/>
        <v>1</v>
      </c>
      <c r="AN69" s="14">
        <f t="shared" si="72"/>
        <v>0</v>
      </c>
      <c r="AO69" s="15">
        <f t="shared" si="73"/>
        <v>0</v>
      </c>
      <c r="AP69" s="16">
        <f t="shared" si="74"/>
        <v>0</v>
      </c>
      <c r="AQ69" s="19">
        <f t="shared" si="75"/>
        <v>0</v>
      </c>
      <c r="AR69" s="17">
        <f t="shared" si="76"/>
        <v>0</v>
      </c>
      <c r="AS69" s="18">
        <f t="shared" si="49"/>
        <v>1</v>
      </c>
      <c r="AT69" s="73">
        <v>0.86200560565592232</v>
      </c>
      <c r="AU69" s="14">
        <f t="shared" si="50"/>
        <v>0</v>
      </c>
      <c r="AV69" s="15">
        <f t="shared" ref="AV69:AV132" si="80">IF($D69="","",$AI69*$AS69*$AT69)</f>
        <v>0</v>
      </c>
      <c r="AW69" s="74">
        <v>8.839848032475417E-2</v>
      </c>
      <c r="AX69" s="14">
        <f t="shared" si="51"/>
        <v>0</v>
      </c>
      <c r="AY69" s="15">
        <f t="shared" si="52"/>
        <v>0</v>
      </c>
      <c r="AZ69" s="75">
        <v>1.35E-2</v>
      </c>
      <c r="BA69" s="20">
        <f t="shared" si="53"/>
        <v>0</v>
      </c>
      <c r="BB69" s="20">
        <f t="shared" si="54"/>
        <v>0</v>
      </c>
      <c r="BC69" s="20">
        <f t="shared" si="55"/>
        <v>0</v>
      </c>
      <c r="BD69" s="21">
        <f t="shared" si="56"/>
        <v>0</v>
      </c>
      <c r="BE69" s="20">
        <f t="shared" si="77"/>
        <v>0</v>
      </c>
      <c r="BF69" s="20">
        <f t="shared" ref="BF69:BF132" si="81">IF($D69="","",$AV69+$AY69+$BD69-$AO69)</f>
        <v>0</v>
      </c>
      <c r="BG69" s="22">
        <f t="shared" si="44"/>
        <v>0</v>
      </c>
      <c r="BH69" s="22">
        <f t="shared" si="57"/>
        <v>0</v>
      </c>
      <c r="BI69" s="53">
        <v>1</v>
      </c>
      <c r="BJ69" s="22">
        <f t="shared" si="78"/>
        <v>0</v>
      </c>
      <c r="BK69" s="22">
        <f t="shared" si="79"/>
        <v>0</v>
      </c>
      <c r="BL69" s="23">
        <f t="shared" ref="BL69:BL132" si="82">IF($D69="","",IF($BI69=1,$BG69+$BK69,$BG69))</f>
        <v>0</v>
      </c>
    </row>
    <row r="70" spans="1:64" x14ac:dyDescent="0.25">
      <c r="A70" s="53">
        <v>4</v>
      </c>
      <c r="B70" s="53" t="s">
        <v>63</v>
      </c>
      <c r="C70" s="54" t="s">
        <v>64</v>
      </c>
      <c r="D70" s="54">
        <v>45016</v>
      </c>
      <c r="E70" s="55" t="s">
        <v>70</v>
      </c>
      <c r="F70" s="55" t="s">
        <v>66</v>
      </c>
      <c r="G70" s="56">
        <v>2023</v>
      </c>
      <c r="H70" s="57">
        <v>13910269</v>
      </c>
      <c r="I70" s="14">
        <f t="shared" si="58"/>
        <v>10531000</v>
      </c>
      <c r="J70" s="67">
        <v>24441269</v>
      </c>
      <c r="K70" s="57">
        <v>4490812</v>
      </c>
      <c r="L70" s="14">
        <f t="shared" si="59"/>
        <v>3781000</v>
      </c>
      <c r="M70" s="67">
        <v>8271812</v>
      </c>
      <c r="N70" s="14">
        <f t="shared" si="60"/>
        <v>9419457</v>
      </c>
      <c r="O70" s="14">
        <f t="shared" si="61"/>
        <v>6750000</v>
      </c>
      <c r="P70" s="15">
        <f t="shared" si="62"/>
        <v>16169457</v>
      </c>
      <c r="Q70" s="57">
        <v>11768269</v>
      </c>
      <c r="R70" s="57">
        <v>3721812</v>
      </c>
      <c r="S70" s="15">
        <f t="shared" si="43"/>
        <v>8046457</v>
      </c>
      <c r="T70" s="14">
        <f t="shared" si="63"/>
        <v>2142000</v>
      </c>
      <c r="U70" s="14">
        <f t="shared" si="64"/>
        <v>1373000</v>
      </c>
      <c r="V70" s="14">
        <f t="shared" si="65"/>
        <v>12673000</v>
      </c>
      <c r="W70" s="14">
        <f t="shared" si="66"/>
        <v>8123000</v>
      </c>
      <c r="X70" s="70">
        <v>1</v>
      </c>
      <c r="Y70" s="14">
        <f t="shared" si="67"/>
        <v>1373000</v>
      </c>
      <c r="Z70" s="15">
        <f t="shared" si="68"/>
        <v>8123000</v>
      </c>
      <c r="AA70" s="57">
        <v>4216270</v>
      </c>
      <c r="AB70" s="57">
        <v>1361186.8980563928</v>
      </c>
      <c r="AC70" s="15">
        <f t="shared" si="45"/>
        <v>2855083.1019436074</v>
      </c>
      <c r="AD70" s="14">
        <f t="shared" si="69"/>
        <v>20224999</v>
      </c>
      <c r="AE70" s="15">
        <f t="shared" si="70"/>
        <v>20224999</v>
      </c>
      <c r="AF70" s="70">
        <v>1.0209999999999999</v>
      </c>
      <c r="AG70" s="70">
        <v>0</v>
      </c>
      <c r="AH70" s="14">
        <f t="shared" si="46"/>
        <v>20649723.978999998</v>
      </c>
      <c r="AI70" s="15">
        <f t="shared" si="47"/>
        <v>20649723.978999998</v>
      </c>
      <c r="AJ70" s="16">
        <f t="shared" si="71"/>
        <v>4.5</v>
      </c>
      <c r="AK70" s="71">
        <v>9</v>
      </c>
      <c r="AL70" s="72">
        <v>5.2555040428474031E-2</v>
      </c>
      <c r="AM70" s="18">
        <f t="shared" si="48"/>
        <v>0.98097557522887868</v>
      </c>
      <c r="AN70" s="14">
        <f t="shared" si="72"/>
        <v>7968464.5975841815</v>
      </c>
      <c r="AO70" s="15">
        <f t="shared" si="73"/>
        <v>7968464.5975841815</v>
      </c>
      <c r="AP70" s="16">
        <f t="shared" si="74"/>
        <v>4.5</v>
      </c>
      <c r="AQ70" s="19">
        <f t="shared" si="75"/>
        <v>9</v>
      </c>
      <c r="AR70" s="17">
        <f t="shared" si="76"/>
        <v>5.2555040428474031E-2</v>
      </c>
      <c r="AS70" s="18">
        <f t="shared" si="49"/>
        <v>0.98097557522887868</v>
      </c>
      <c r="AT70" s="73">
        <v>0.86200560565592232</v>
      </c>
      <c r="AU70" s="14">
        <f t="shared" si="50"/>
        <v>17461539.681198452</v>
      </c>
      <c r="AV70" s="15">
        <f t="shared" si="80"/>
        <v>17461539.681198452</v>
      </c>
      <c r="AW70" s="74">
        <v>8.839848032475417E-2</v>
      </c>
      <c r="AX70" s="14">
        <f t="shared" si="51"/>
        <v>1825404.2188692358</v>
      </c>
      <c r="AY70" s="15">
        <f t="shared" si="52"/>
        <v>1543573.5719483355</v>
      </c>
      <c r="AZ70" s="75">
        <v>1.35E-2</v>
      </c>
      <c r="BA70" s="20">
        <f t="shared" si="53"/>
        <v>273037.4865</v>
      </c>
      <c r="BB70" s="20">
        <f t="shared" si="54"/>
        <v>267843.1053783847</v>
      </c>
      <c r="BC70" s="20">
        <f t="shared" si="55"/>
        <v>273037.4865</v>
      </c>
      <c r="BD70" s="21">
        <f t="shared" si="56"/>
        <v>267843.1053783847</v>
      </c>
      <c r="BE70" s="20">
        <f t="shared" si="77"/>
        <v>14625165.684369233</v>
      </c>
      <c r="BF70" s="20">
        <f t="shared" si="81"/>
        <v>11304491.760940991</v>
      </c>
      <c r="BG70" s="22">
        <f t="shared" si="44"/>
        <v>5191373.8980563926</v>
      </c>
      <c r="BH70" s="22">
        <f t="shared" si="57"/>
        <v>-6113117.8628845988</v>
      </c>
      <c r="BI70" s="53">
        <v>1</v>
      </c>
      <c r="BJ70" s="22">
        <f t="shared" si="78"/>
        <v>9433791.7863128409</v>
      </c>
      <c r="BK70" s="22">
        <f t="shared" si="79"/>
        <v>6113117.8628845988</v>
      </c>
      <c r="BL70" s="23">
        <f t="shared" si="82"/>
        <v>11304491.760940991</v>
      </c>
    </row>
    <row r="71" spans="1:64" x14ac:dyDescent="0.25">
      <c r="A71" s="53">
        <v>4</v>
      </c>
      <c r="B71" s="53" t="s">
        <v>63</v>
      </c>
      <c r="C71" s="54" t="s">
        <v>64</v>
      </c>
      <c r="D71" s="54">
        <v>45016</v>
      </c>
      <c r="E71" s="55" t="s">
        <v>70</v>
      </c>
      <c r="F71" s="55" t="s">
        <v>66</v>
      </c>
      <c r="G71" s="56">
        <v>2024</v>
      </c>
      <c r="H71" s="57">
        <v>976000</v>
      </c>
      <c r="I71" s="14">
        <f t="shared" si="58"/>
        <v>30166000</v>
      </c>
      <c r="J71" s="67">
        <v>31142000</v>
      </c>
      <c r="K71" s="57">
        <v>350000</v>
      </c>
      <c r="L71" s="14">
        <f t="shared" si="59"/>
        <v>10830000</v>
      </c>
      <c r="M71" s="67">
        <v>11180000</v>
      </c>
      <c r="N71" s="14">
        <f t="shared" si="60"/>
        <v>626000</v>
      </c>
      <c r="O71" s="14">
        <f t="shared" si="61"/>
        <v>19336000</v>
      </c>
      <c r="P71" s="15">
        <f t="shared" si="62"/>
        <v>19962000</v>
      </c>
      <c r="Q71" s="57">
        <v>390000</v>
      </c>
      <c r="R71" s="57">
        <v>140000</v>
      </c>
      <c r="S71" s="15">
        <f t="shared" si="43"/>
        <v>250000</v>
      </c>
      <c r="T71" s="14">
        <f t="shared" si="63"/>
        <v>586000</v>
      </c>
      <c r="U71" s="14">
        <f t="shared" si="64"/>
        <v>376000</v>
      </c>
      <c r="V71" s="14">
        <f t="shared" si="65"/>
        <v>30752000</v>
      </c>
      <c r="W71" s="14">
        <f t="shared" si="66"/>
        <v>19712000</v>
      </c>
      <c r="X71" s="70">
        <v>1</v>
      </c>
      <c r="Y71" s="14">
        <f t="shared" si="67"/>
        <v>376000</v>
      </c>
      <c r="Z71" s="15">
        <f t="shared" si="68"/>
        <v>19712000</v>
      </c>
      <c r="AA71" s="57">
        <v>0</v>
      </c>
      <c r="AB71" s="57">
        <v>0</v>
      </c>
      <c r="AC71" s="15">
        <f t="shared" si="45"/>
        <v>0</v>
      </c>
      <c r="AD71" s="14">
        <f t="shared" si="69"/>
        <v>31142000</v>
      </c>
      <c r="AE71" s="15">
        <f t="shared" si="70"/>
        <v>31142000</v>
      </c>
      <c r="AF71" s="70">
        <v>1.0209999999999999</v>
      </c>
      <c r="AG71" s="70">
        <v>0</v>
      </c>
      <c r="AH71" s="14">
        <f t="shared" si="46"/>
        <v>31795981.999999996</v>
      </c>
      <c r="AI71" s="15">
        <f t="shared" si="47"/>
        <v>31795981.999999996</v>
      </c>
      <c r="AJ71" s="16">
        <f t="shared" si="71"/>
        <v>15</v>
      </c>
      <c r="AK71" s="71">
        <v>15</v>
      </c>
      <c r="AL71" s="72">
        <v>5.2337707133441276E-2</v>
      </c>
      <c r="AM71" s="18">
        <f t="shared" si="48"/>
        <v>0.93822302052452722</v>
      </c>
      <c r="AN71" s="14">
        <f t="shared" si="72"/>
        <v>18494252.18057948</v>
      </c>
      <c r="AO71" s="15">
        <f t="shared" si="73"/>
        <v>18494252.18057948</v>
      </c>
      <c r="AP71" s="16">
        <f t="shared" si="74"/>
        <v>15</v>
      </c>
      <c r="AQ71" s="19">
        <f t="shared" si="75"/>
        <v>15</v>
      </c>
      <c r="AR71" s="17">
        <f t="shared" si="76"/>
        <v>5.2337707133441276E-2</v>
      </c>
      <c r="AS71" s="18">
        <f t="shared" si="49"/>
        <v>0.93822302052452722</v>
      </c>
      <c r="AT71" s="73">
        <v>0.86200560565592232</v>
      </c>
      <c r="AU71" s="14">
        <f t="shared" si="50"/>
        <v>25715111.825337604</v>
      </c>
      <c r="AV71" s="15">
        <f t="shared" si="80"/>
        <v>25715111.825337604</v>
      </c>
      <c r="AW71" s="74">
        <v>8.839848032475417E-2</v>
      </c>
      <c r="AX71" s="14">
        <f t="shared" si="51"/>
        <v>2810716.4892332372</v>
      </c>
      <c r="AY71" s="15">
        <f t="shared" si="52"/>
        <v>2273176.8067409596</v>
      </c>
      <c r="AZ71" s="75">
        <v>1.35E-2</v>
      </c>
      <c r="BA71" s="20">
        <f t="shared" si="53"/>
        <v>420417</v>
      </c>
      <c r="BB71" s="20">
        <f t="shared" si="54"/>
        <v>394444.90761986014</v>
      </c>
      <c r="BC71" s="20">
        <f t="shared" si="55"/>
        <v>420417</v>
      </c>
      <c r="BD71" s="21">
        <f t="shared" si="56"/>
        <v>394444.90761986014</v>
      </c>
      <c r="BE71" s="20">
        <f t="shared" si="77"/>
        <v>15315115.489233233</v>
      </c>
      <c r="BF71" s="20">
        <f t="shared" si="81"/>
        <v>9888481.3591189422</v>
      </c>
      <c r="BG71" s="22">
        <f t="shared" si="44"/>
        <v>250000</v>
      </c>
      <c r="BH71" s="22">
        <f t="shared" si="57"/>
        <v>-9638481.3591189422</v>
      </c>
      <c r="BI71" s="53">
        <v>1</v>
      </c>
      <c r="BJ71" s="22">
        <f t="shared" si="78"/>
        <v>15065115.489233233</v>
      </c>
      <c r="BK71" s="22">
        <f t="shared" si="79"/>
        <v>9638481.3591189422</v>
      </c>
      <c r="BL71" s="23">
        <f t="shared" si="82"/>
        <v>9888481.3591189422</v>
      </c>
    </row>
    <row r="72" spans="1:64" x14ac:dyDescent="0.25">
      <c r="A72" s="53">
        <v>4</v>
      </c>
      <c r="B72" s="53" t="s">
        <v>63</v>
      </c>
      <c r="C72" s="54" t="s">
        <v>64</v>
      </c>
      <c r="D72" s="54">
        <v>45016</v>
      </c>
      <c r="E72" s="55" t="s">
        <v>71</v>
      </c>
      <c r="F72" s="55" t="s">
        <v>66</v>
      </c>
      <c r="G72" s="56">
        <v>2022</v>
      </c>
      <c r="H72" s="57">
        <v>6396846</v>
      </c>
      <c r="I72" s="14">
        <f t="shared" si="58"/>
        <v>0</v>
      </c>
      <c r="J72" s="67">
        <v>6396846</v>
      </c>
      <c r="K72" s="57">
        <v>1798232</v>
      </c>
      <c r="L72" s="14">
        <f t="shared" si="59"/>
        <v>0</v>
      </c>
      <c r="M72" s="67">
        <v>1798232</v>
      </c>
      <c r="N72" s="14">
        <f t="shared" si="60"/>
        <v>4598614</v>
      </c>
      <c r="O72" s="14">
        <f t="shared" si="61"/>
        <v>0</v>
      </c>
      <c r="P72" s="15">
        <f t="shared" si="62"/>
        <v>4598614</v>
      </c>
      <c r="Q72" s="57">
        <v>6396846</v>
      </c>
      <c r="R72" s="57">
        <v>1798232</v>
      </c>
      <c r="S72" s="15">
        <f t="shared" ref="S72:S135" si="83">IF($D72="","",$Q72-$R72)</f>
        <v>4598614</v>
      </c>
      <c r="T72" s="14">
        <f t="shared" si="63"/>
        <v>0</v>
      </c>
      <c r="U72" s="14">
        <f t="shared" si="64"/>
        <v>0</v>
      </c>
      <c r="V72" s="14">
        <f t="shared" si="65"/>
        <v>0</v>
      </c>
      <c r="W72" s="14">
        <f t="shared" si="66"/>
        <v>0</v>
      </c>
      <c r="X72" s="70">
        <v>1</v>
      </c>
      <c r="Y72" s="14">
        <f t="shared" si="67"/>
        <v>0</v>
      </c>
      <c r="Z72" s="15">
        <f t="shared" si="68"/>
        <v>0</v>
      </c>
      <c r="AA72" s="57">
        <v>6396846</v>
      </c>
      <c r="AB72" s="57">
        <v>1798232.0000000002</v>
      </c>
      <c r="AC72" s="15">
        <f t="shared" si="45"/>
        <v>4598614</v>
      </c>
      <c r="AD72" s="14">
        <f t="shared" si="69"/>
        <v>0</v>
      </c>
      <c r="AE72" s="15">
        <f t="shared" si="70"/>
        <v>0</v>
      </c>
      <c r="AF72" s="70">
        <v>0.86299999999999999</v>
      </c>
      <c r="AG72" s="70">
        <v>0</v>
      </c>
      <c r="AH72" s="14">
        <f t="shared" si="46"/>
        <v>0</v>
      </c>
      <c r="AI72" s="15">
        <f t="shared" si="47"/>
        <v>0</v>
      </c>
      <c r="AJ72" s="16">
        <f t="shared" si="71"/>
        <v>0</v>
      </c>
      <c r="AK72" s="71">
        <v>0</v>
      </c>
      <c r="AL72" s="72">
        <v>0</v>
      </c>
      <c r="AM72" s="18">
        <f t="shared" si="48"/>
        <v>1</v>
      </c>
      <c r="AN72" s="14">
        <f t="shared" si="72"/>
        <v>0</v>
      </c>
      <c r="AO72" s="15">
        <f t="shared" si="73"/>
        <v>0</v>
      </c>
      <c r="AP72" s="16">
        <f t="shared" si="74"/>
        <v>0</v>
      </c>
      <c r="AQ72" s="19">
        <f t="shared" si="75"/>
        <v>0</v>
      </c>
      <c r="AR72" s="17">
        <f t="shared" si="76"/>
        <v>0</v>
      </c>
      <c r="AS72" s="18">
        <f t="shared" si="49"/>
        <v>1</v>
      </c>
      <c r="AT72" s="73">
        <v>0.89014911840146116</v>
      </c>
      <c r="AU72" s="14">
        <f t="shared" si="50"/>
        <v>0</v>
      </c>
      <c r="AV72" s="15">
        <f t="shared" si="80"/>
        <v>0</v>
      </c>
      <c r="AW72" s="74">
        <v>7.3309423347455327E-2</v>
      </c>
      <c r="AX72" s="14">
        <f t="shared" si="51"/>
        <v>0</v>
      </c>
      <c r="AY72" s="15">
        <f t="shared" si="52"/>
        <v>0</v>
      </c>
      <c r="AZ72" s="75">
        <v>1.9599999999999999E-2</v>
      </c>
      <c r="BA72" s="20">
        <f t="shared" si="53"/>
        <v>0</v>
      </c>
      <c r="BB72" s="20">
        <f t="shared" si="54"/>
        <v>0</v>
      </c>
      <c r="BC72" s="20">
        <f t="shared" si="55"/>
        <v>0</v>
      </c>
      <c r="BD72" s="21">
        <f t="shared" si="56"/>
        <v>0</v>
      </c>
      <c r="BE72" s="20">
        <f t="shared" si="77"/>
        <v>0</v>
      </c>
      <c r="BF72" s="20">
        <f t="shared" si="81"/>
        <v>0</v>
      </c>
      <c r="BG72" s="22">
        <f t="shared" ref="BG72:BG135" si="84">IF($D72="","",$S72-$AC72)</f>
        <v>0</v>
      </c>
      <c r="BH72" s="22">
        <f t="shared" si="57"/>
        <v>0</v>
      </c>
      <c r="BI72" s="53">
        <v>1</v>
      </c>
      <c r="BJ72" s="22">
        <f t="shared" si="78"/>
        <v>0</v>
      </c>
      <c r="BK72" s="22">
        <f t="shared" si="79"/>
        <v>0</v>
      </c>
      <c r="BL72" s="23">
        <f t="shared" si="82"/>
        <v>0</v>
      </c>
    </row>
    <row r="73" spans="1:64" x14ac:dyDescent="0.25">
      <c r="A73" s="53">
        <v>4</v>
      </c>
      <c r="B73" s="53" t="s">
        <v>63</v>
      </c>
      <c r="C73" s="54" t="s">
        <v>64</v>
      </c>
      <c r="D73" s="54">
        <v>45016</v>
      </c>
      <c r="E73" s="55" t="s">
        <v>71</v>
      </c>
      <c r="F73" s="55" t="s">
        <v>66</v>
      </c>
      <c r="G73" s="56">
        <v>2023</v>
      </c>
      <c r="H73" s="57">
        <v>2981254</v>
      </c>
      <c r="I73" s="14">
        <f t="shared" si="58"/>
        <v>1239000</v>
      </c>
      <c r="J73" s="67">
        <v>4220254</v>
      </c>
      <c r="K73" s="57">
        <v>897830</v>
      </c>
      <c r="L73" s="14">
        <f t="shared" si="59"/>
        <v>437000</v>
      </c>
      <c r="M73" s="67">
        <v>1334830</v>
      </c>
      <c r="N73" s="14">
        <f t="shared" si="60"/>
        <v>2083424</v>
      </c>
      <c r="O73" s="14">
        <f t="shared" si="61"/>
        <v>802000</v>
      </c>
      <c r="P73" s="15">
        <f t="shared" si="62"/>
        <v>2885424</v>
      </c>
      <c r="Q73" s="57">
        <v>2677254</v>
      </c>
      <c r="R73" s="57">
        <v>790830</v>
      </c>
      <c r="S73" s="15">
        <f t="shared" si="83"/>
        <v>1886424</v>
      </c>
      <c r="T73" s="14">
        <f t="shared" si="63"/>
        <v>304000</v>
      </c>
      <c r="U73" s="14">
        <f t="shared" si="64"/>
        <v>197000</v>
      </c>
      <c r="V73" s="14">
        <f t="shared" si="65"/>
        <v>1543000</v>
      </c>
      <c r="W73" s="14">
        <f t="shared" si="66"/>
        <v>999000</v>
      </c>
      <c r="X73" s="70">
        <v>1</v>
      </c>
      <c r="Y73" s="14">
        <f t="shared" si="67"/>
        <v>197000</v>
      </c>
      <c r="Z73" s="15">
        <f t="shared" si="68"/>
        <v>999000</v>
      </c>
      <c r="AA73" s="57">
        <v>1126048</v>
      </c>
      <c r="AB73" s="57">
        <v>339118.93312008976</v>
      </c>
      <c r="AC73" s="15">
        <f t="shared" si="45"/>
        <v>786929.06687991018</v>
      </c>
      <c r="AD73" s="14">
        <f t="shared" si="69"/>
        <v>3094206</v>
      </c>
      <c r="AE73" s="15">
        <f t="shared" si="70"/>
        <v>3094206</v>
      </c>
      <c r="AF73" s="70">
        <v>1</v>
      </c>
      <c r="AG73" s="70">
        <v>0</v>
      </c>
      <c r="AH73" s="14">
        <f t="shared" si="46"/>
        <v>3094206</v>
      </c>
      <c r="AI73" s="15">
        <f t="shared" si="47"/>
        <v>3094206</v>
      </c>
      <c r="AJ73" s="16">
        <f t="shared" si="71"/>
        <v>4.5</v>
      </c>
      <c r="AK73" s="71">
        <v>9</v>
      </c>
      <c r="AL73" s="72">
        <v>5.2555040428474031E-2</v>
      </c>
      <c r="AM73" s="18">
        <f t="shared" si="48"/>
        <v>0.98097557522887868</v>
      </c>
      <c r="AN73" s="14">
        <f t="shared" si="72"/>
        <v>979994.59965364984</v>
      </c>
      <c r="AO73" s="15">
        <f t="shared" si="73"/>
        <v>979994.59965364984</v>
      </c>
      <c r="AP73" s="16">
        <f t="shared" si="74"/>
        <v>4.5</v>
      </c>
      <c r="AQ73" s="19">
        <f t="shared" si="75"/>
        <v>9</v>
      </c>
      <c r="AR73" s="17">
        <f t="shared" si="76"/>
        <v>5.2555040428474031E-2</v>
      </c>
      <c r="AS73" s="18">
        <f t="shared" si="49"/>
        <v>0.98097557522887868</v>
      </c>
      <c r="AT73" s="73">
        <v>0.89014911840146116</v>
      </c>
      <c r="AU73" s="14">
        <f t="shared" si="50"/>
        <v>2701905.6796715665</v>
      </c>
      <c r="AV73" s="15">
        <f t="shared" si="80"/>
        <v>2701905.6796715665</v>
      </c>
      <c r="AW73" s="74">
        <v>7.3309423347455327E-2</v>
      </c>
      <c r="AX73" s="14">
        <f t="shared" si="51"/>
        <v>226834.45757823635</v>
      </c>
      <c r="AY73" s="15">
        <f t="shared" si="52"/>
        <v>198075.14731593689</v>
      </c>
      <c r="AZ73" s="75">
        <v>1.9599999999999999E-2</v>
      </c>
      <c r="BA73" s="20">
        <f t="shared" si="53"/>
        <v>60646.437599999997</v>
      </c>
      <c r="BB73" s="20">
        <f t="shared" si="54"/>
        <v>59492.674010242292</v>
      </c>
      <c r="BC73" s="20">
        <f t="shared" si="55"/>
        <v>60646.437599999997</v>
      </c>
      <c r="BD73" s="21">
        <f t="shared" si="56"/>
        <v>59492.674010242292</v>
      </c>
      <c r="BE73" s="20">
        <f t="shared" si="77"/>
        <v>2382686.8951782361</v>
      </c>
      <c r="BF73" s="20">
        <f t="shared" si="81"/>
        <v>1979478.9013440961</v>
      </c>
      <c r="BG73" s="22">
        <f t="shared" si="84"/>
        <v>1099494.9331200898</v>
      </c>
      <c r="BH73" s="22">
        <f t="shared" si="57"/>
        <v>-879983.96822400624</v>
      </c>
      <c r="BI73" s="53">
        <v>1</v>
      </c>
      <c r="BJ73" s="22">
        <f t="shared" si="78"/>
        <v>1283191.9620581463</v>
      </c>
      <c r="BK73" s="22">
        <f t="shared" si="79"/>
        <v>879983.96822400624</v>
      </c>
      <c r="BL73" s="23">
        <f t="shared" si="82"/>
        <v>1979478.9013440961</v>
      </c>
    </row>
    <row r="74" spans="1:64" x14ac:dyDescent="0.25">
      <c r="A74" s="58">
        <v>4</v>
      </c>
      <c r="B74" s="58" t="s">
        <v>63</v>
      </c>
      <c r="C74" s="59" t="s">
        <v>64</v>
      </c>
      <c r="D74" s="59">
        <v>45016</v>
      </c>
      <c r="E74" s="60" t="s">
        <v>71</v>
      </c>
      <c r="F74" s="60" t="s">
        <v>66</v>
      </c>
      <c r="G74" s="61">
        <v>2024</v>
      </c>
      <c r="H74" s="62">
        <v>148000</v>
      </c>
      <c r="I74" s="24">
        <f t="shared" si="58"/>
        <v>3762000</v>
      </c>
      <c r="J74" s="68">
        <v>3910000</v>
      </c>
      <c r="K74" s="62">
        <v>52000</v>
      </c>
      <c r="L74" s="24">
        <f t="shared" si="59"/>
        <v>1329000</v>
      </c>
      <c r="M74" s="68">
        <v>1381000</v>
      </c>
      <c r="N74" s="24">
        <f t="shared" si="60"/>
        <v>96000</v>
      </c>
      <c r="O74" s="24">
        <f t="shared" si="61"/>
        <v>2433000</v>
      </c>
      <c r="P74" s="25">
        <f t="shared" si="62"/>
        <v>2529000</v>
      </c>
      <c r="Q74" s="62">
        <v>65000</v>
      </c>
      <c r="R74" s="62">
        <v>23000</v>
      </c>
      <c r="S74" s="25">
        <f t="shared" si="83"/>
        <v>42000</v>
      </c>
      <c r="T74" s="24">
        <f t="shared" si="63"/>
        <v>83000</v>
      </c>
      <c r="U74" s="24">
        <f t="shared" si="64"/>
        <v>54000</v>
      </c>
      <c r="V74" s="24">
        <f t="shared" si="65"/>
        <v>3845000</v>
      </c>
      <c r="W74" s="24">
        <f t="shared" si="66"/>
        <v>2487000</v>
      </c>
      <c r="X74" s="77">
        <v>1</v>
      </c>
      <c r="Y74" s="24">
        <f t="shared" si="67"/>
        <v>54000</v>
      </c>
      <c r="Z74" s="25">
        <f t="shared" si="68"/>
        <v>2487000</v>
      </c>
      <c r="AA74" s="62">
        <v>0</v>
      </c>
      <c r="AB74" s="62">
        <v>0</v>
      </c>
      <c r="AC74" s="25">
        <f t="shared" si="45"/>
        <v>0</v>
      </c>
      <c r="AD74" s="24">
        <f t="shared" si="69"/>
        <v>3910000</v>
      </c>
      <c r="AE74" s="25">
        <f t="shared" si="70"/>
        <v>3910000</v>
      </c>
      <c r="AF74" s="77">
        <v>1</v>
      </c>
      <c r="AG74" s="77">
        <v>0</v>
      </c>
      <c r="AH74" s="24">
        <f t="shared" si="46"/>
        <v>3910000</v>
      </c>
      <c r="AI74" s="25">
        <f t="shared" si="47"/>
        <v>3910000</v>
      </c>
      <c r="AJ74" s="26">
        <f t="shared" si="71"/>
        <v>15</v>
      </c>
      <c r="AK74" s="81">
        <v>15</v>
      </c>
      <c r="AL74" s="82">
        <v>5.2337707133441276E-2</v>
      </c>
      <c r="AM74" s="28">
        <f t="shared" si="48"/>
        <v>0.93822302052452722</v>
      </c>
      <c r="AN74" s="24">
        <f t="shared" si="72"/>
        <v>2333360.6520444993</v>
      </c>
      <c r="AO74" s="25">
        <f t="shared" si="73"/>
        <v>2333360.6520444993</v>
      </c>
      <c r="AP74" s="26">
        <f t="shared" si="74"/>
        <v>15</v>
      </c>
      <c r="AQ74" s="29">
        <f t="shared" si="75"/>
        <v>15</v>
      </c>
      <c r="AR74" s="27">
        <f t="shared" si="76"/>
        <v>5.2337707133441276E-2</v>
      </c>
      <c r="AS74" s="28">
        <f t="shared" si="49"/>
        <v>0.93822302052452722</v>
      </c>
      <c r="AT74" s="85">
        <v>0.89014911840146116</v>
      </c>
      <c r="AU74" s="24">
        <f t="shared" si="50"/>
        <v>3265469.3228229079</v>
      </c>
      <c r="AV74" s="25">
        <f t="shared" si="80"/>
        <v>3265469.3228229079</v>
      </c>
      <c r="AW74" s="82">
        <v>7.3309423347455327E-2</v>
      </c>
      <c r="AX74" s="24">
        <f t="shared" si="51"/>
        <v>286639.84528855031</v>
      </c>
      <c r="AY74" s="25">
        <f t="shared" si="52"/>
        <v>239389.67301495283</v>
      </c>
      <c r="AZ74" s="88">
        <v>1.9599999999999999E-2</v>
      </c>
      <c r="BA74" s="30">
        <f t="shared" si="53"/>
        <v>76636</v>
      </c>
      <c r="BB74" s="30">
        <f t="shared" si="54"/>
        <v>71901.659400917662</v>
      </c>
      <c r="BC74" s="30">
        <f t="shared" si="55"/>
        <v>76636</v>
      </c>
      <c r="BD74" s="31">
        <f t="shared" si="56"/>
        <v>71901.659400917662</v>
      </c>
      <c r="BE74" s="30">
        <f t="shared" si="77"/>
        <v>1786275.8452885505</v>
      </c>
      <c r="BF74" s="30">
        <f t="shared" si="81"/>
        <v>1243400.003194279</v>
      </c>
      <c r="BG74" s="32">
        <f t="shared" si="84"/>
        <v>42000</v>
      </c>
      <c r="BH74" s="32">
        <f t="shared" si="57"/>
        <v>-1201400.003194279</v>
      </c>
      <c r="BI74" s="58">
        <v>1</v>
      </c>
      <c r="BJ74" s="32">
        <f t="shared" si="78"/>
        <v>1744275.8452885505</v>
      </c>
      <c r="BK74" s="32">
        <f t="shared" si="79"/>
        <v>1201400.003194279</v>
      </c>
      <c r="BL74" s="33">
        <f t="shared" si="82"/>
        <v>1243400.003194279</v>
      </c>
    </row>
    <row r="75" spans="1:64" hidden="1" x14ac:dyDescent="0.25">
      <c r="A75" s="53">
        <v>4</v>
      </c>
      <c r="B75" s="53" t="s">
        <v>63</v>
      </c>
      <c r="C75" s="54" t="s">
        <v>64</v>
      </c>
      <c r="D75" s="54">
        <v>45046</v>
      </c>
      <c r="E75" s="55" t="s">
        <v>65</v>
      </c>
      <c r="F75" s="55" t="s">
        <v>66</v>
      </c>
      <c r="G75" s="56">
        <v>2022</v>
      </c>
      <c r="H75" s="57">
        <v>485099604</v>
      </c>
      <c r="I75" s="14">
        <f t="shared" si="58"/>
        <v>0</v>
      </c>
      <c r="J75" s="67">
        <v>485099604</v>
      </c>
      <c r="K75" s="57">
        <v>136542797</v>
      </c>
      <c r="L75" s="14">
        <f t="shared" si="59"/>
        <v>0</v>
      </c>
      <c r="M75" s="67">
        <v>136542797</v>
      </c>
      <c r="N75" s="14">
        <f t="shared" si="60"/>
        <v>348556807</v>
      </c>
      <c r="O75" s="14">
        <f t="shared" si="61"/>
        <v>0</v>
      </c>
      <c r="P75" s="15">
        <f t="shared" si="62"/>
        <v>348556807</v>
      </c>
      <c r="Q75" s="57">
        <v>485099604</v>
      </c>
      <c r="R75" s="57">
        <v>136542797</v>
      </c>
      <c r="S75" s="15">
        <f t="shared" si="83"/>
        <v>348556807</v>
      </c>
      <c r="T75" s="14">
        <f t="shared" si="63"/>
        <v>0</v>
      </c>
      <c r="U75" s="14">
        <f t="shared" si="64"/>
        <v>0</v>
      </c>
      <c r="V75" s="14">
        <f t="shared" si="65"/>
        <v>0</v>
      </c>
      <c r="W75" s="14">
        <f t="shared" si="66"/>
        <v>0</v>
      </c>
      <c r="X75" s="70">
        <v>1</v>
      </c>
      <c r="Y75" s="14">
        <f t="shared" si="67"/>
        <v>0</v>
      </c>
      <c r="Z75" s="15">
        <f t="shared" si="68"/>
        <v>0</v>
      </c>
      <c r="AA75" s="57">
        <v>485099604</v>
      </c>
      <c r="AB75" s="57">
        <v>136542797</v>
      </c>
      <c r="AC75" s="15">
        <f t="shared" si="45"/>
        <v>348556807</v>
      </c>
      <c r="AD75" s="14">
        <f t="shared" si="69"/>
        <v>0</v>
      </c>
      <c r="AE75" s="15">
        <f t="shared" si="70"/>
        <v>0</v>
      </c>
      <c r="AF75" s="70">
        <v>1.177</v>
      </c>
      <c r="AG75" s="70">
        <v>0</v>
      </c>
      <c r="AH75" s="14">
        <f t="shared" si="46"/>
        <v>0</v>
      </c>
      <c r="AI75" s="15">
        <f t="shared" si="47"/>
        <v>0</v>
      </c>
      <c r="AJ75" s="16">
        <f t="shared" si="71"/>
        <v>0</v>
      </c>
      <c r="AK75" s="71">
        <v>0</v>
      </c>
      <c r="AL75" s="72">
        <v>0</v>
      </c>
      <c r="AM75" s="18">
        <f t="shared" si="48"/>
        <v>1</v>
      </c>
      <c r="AN75" s="14">
        <f t="shared" si="72"/>
        <v>0</v>
      </c>
      <c r="AO75" s="15">
        <f t="shared" si="73"/>
        <v>0</v>
      </c>
      <c r="AP75" s="16">
        <f t="shared" si="74"/>
        <v>0</v>
      </c>
      <c r="AQ75" s="19">
        <f t="shared" si="75"/>
        <v>0</v>
      </c>
      <c r="AR75" s="17">
        <f t="shared" si="76"/>
        <v>0</v>
      </c>
      <c r="AS75" s="18">
        <f t="shared" si="49"/>
        <v>1</v>
      </c>
      <c r="AT75" s="73">
        <v>0.88450765268544418</v>
      </c>
      <c r="AU75" s="14">
        <f t="shared" si="50"/>
        <v>0</v>
      </c>
      <c r="AV75" s="15">
        <f t="shared" si="80"/>
        <v>0</v>
      </c>
      <c r="AW75" s="74">
        <v>7.2144853467420111E-2</v>
      </c>
      <c r="AX75" s="14">
        <f t="shared" si="51"/>
        <v>0</v>
      </c>
      <c r="AY75" s="15">
        <f t="shared" si="52"/>
        <v>0</v>
      </c>
      <c r="AZ75" s="75">
        <v>2.3E-3</v>
      </c>
      <c r="BA75" s="20">
        <f t="shared" si="53"/>
        <v>0</v>
      </c>
      <c r="BB75" s="20">
        <f t="shared" si="54"/>
        <v>0</v>
      </c>
      <c r="BC75" s="20">
        <f t="shared" si="55"/>
        <v>0</v>
      </c>
      <c r="BD75" s="21">
        <f t="shared" si="56"/>
        <v>0</v>
      </c>
      <c r="BE75" s="20">
        <f t="shared" si="77"/>
        <v>0</v>
      </c>
      <c r="BF75" s="20">
        <f t="shared" si="81"/>
        <v>0</v>
      </c>
      <c r="BG75" s="22">
        <f t="shared" si="84"/>
        <v>0</v>
      </c>
      <c r="BH75" s="22">
        <f t="shared" si="57"/>
        <v>0</v>
      </c>
      <c r="BI75" s="53">
        <v>1</v>
      </c>
      <c r="BJ75" s="22">
        <f t="shared" si="78"/>
        <v>0</v>
      </c>
      <c r="BK75" s="22">
        <f t="shared" si="79"/>
        <v>0</v>
      </c>
      <c r="BL75" s="23">
        <f t="shared" si="82"/>
        <v>0</v>
      </c>
    </row>
    <row r="76" spans="1:64" hidden="1" x14ac:dyDescent="0.25">
      <c r="A76" s="53">
        <v>4</v>
      </c>
      <c r="B76" s="53" t="s">
        <v>63</v>
      </c>
      <c r="C76" s="54" t="s">
        <v>64</v>
      </c>
      <c r="D76" s="54">
        <v>45046</v>
      </c>
      <c r="E76" s="55" t="s">
        <v>65</v>
      </c>
      <c r="F76" s="55" t="s">
        <v>66</v>
      </c>
      <c r="G76" s="56">
        <v>2023</v>
      </c>
      <c r="H76" s="57">
        <v>398417018</v>
      </c>
      <c r="I76" s="14">
        <f t="shared" si="58"/>
        <v>127412000</v>
      </c>
      <c r="J76" s="67">
        <v>525829018</v>
      </c>
      <c r="K76" s="57">
        <v>116995496</v>
      </c>
      <c r="L76" s="14">
        <f t="shared" si="59"/>
        <v>40401000</v>
      </c>
      <c r="M76" s="67">
        <v>157396496</v>
      </c>
      <c r="N76" s="14">
        <f t="shared" si="60"/>
        <v>281421522</v>
      </c>
      <c r="O76" s="14">
        <f t="shared" si="61"/>
        <v>87011000</v>
      </c>
      <c r="P76" s="15">
        <f t="shared" si="62"/>
        <v>368432522</v>
      </c>
      <c r="Q76" s="57">
        <v>363620018</v>
      </c>
      <c r="R76" s="57">
        <v>105961496</v>
      </c>
      <c r="S76" s="15">
        <f t="shared" si="83"/>
        <v>257658522</v>
      </c>
      <c r="T76" s="14">
        <f t="shared" si="63"/>
        <v>34797000</v>
      </c>
      <c r="U76" s="14">
        <f t="shared" si="64"/>
        <v>23763000</v>
      </c>
      <c r="V76" s="14">
        <f t="shared" si="65"/>
        <v>162209000</v>
      </c>
      <c r="W76" s="14">
        <f t="shared" si="66"/>
        <v>110774000</v>
      </c>
      <c r="X76" s="70">
        <v>1</v>
      </c>
      <c r="Y76" s="14">
        <f t="shared" si="67"/>
        <v>23763000</v>
      </c>
      <c r="Z76" s="15">
        <f t="shared" si="68"/>
        <v>110774000</v>
      </c>
      <c r="AA76" s="57">
        <v>168256625</v>
      </c>
      <c r="AB76" s="57">
        <v>49408700.953534573</v>
      </c>
      <c r="AC76" s="15">
        <f t="shared" si="45"/>
        <v>118847924.04646543</v>
      </c>
      <c r="AD76" s="14">
        <f t="shared" si="69"/>
        <v>357572393</v>
      </c>
      <c r="AE76" s="15">
        <f t="shared" si="70"/>
        <v>357572393</v>
      </c>
      <c r="AF76" s="70">
        <v>1.22</v>
      </c>
      <c r="AG76" s="70">
        <v>0</v>
      </c>
      <c r="AH76" s="14">
        <f t="shared" si="46"/>
        <v>436238319.45999998</v>
      </c>
      <c r="AI76" s="15">
        <f t="shared" si="47"/>
        <v>436238319.45999998</v>
      </c>
      <c r="AJ76" s="16">
        <f t="shared" si="71"/>
        <v>4</v>
      </c>
      <c r="AK76" s="71">
        <v>9</v>
      </c>
      <c r="AL76" s="72">
        <v>5.2555040428474031E-2</v>
      </c>
      <c r="AM76" s="18">
        <f t="shared" si="48"/>
        <v>0.98307139996490389</v>
      </c>
      <c r="AN76" s="14">
        <f t="shared" si="72"/>
        <v>108898751.25971226</v>
      </c>
      <c r="AO76" s="15">
        <f t="shared" si="73"/>
        <v>108898751.25971226</v>
      </c>
      <c r="AP76" s="16">
        <f t="shared" si="74"/>
        <v>4</v>
      </c>
      <c r="AQ76" s="19">
        <f t="shared" si="75"/>
        <v>9</v>
      </c>
      <c r="AR76" s="17">
        <f t="shared" si="76"/>
        <v>5.2555040428474031E-2</v>
      </c>
      <c r="AS76" s="18">
        <f t="shared" si="49"/>
        <v>0.98307139996490389</v>
      </c>
      <c r="AT76" s="73">
        <v>0.88450765268544418</v>
      </c>
      <c r="AU76" s="14">
        <f t="shared" si="50"/>
        <v>379324127.82801801</v>
      </c>
      <c r="AV76" s="15">
        <f t="shared" si="80"/>
        <v>379324127.82801801</v>
      </c>
      <c r="AW76" s="74">
        <v>7.2144853467420111E-2</v>
      </c>
      <c r="AX76" s="14">
        <f t="shared" si="51"/>
        <v>31472349.634315301</v>
      </c>
      <c r="AY76" s="15">
        <f t="shared" si="52"/>
        <v>27366283.618809294</v>
      </c>
      <c r="AZ76" s="75">
        <v>2.3E-3</v>
      </c>
      <c r="BA76" s="20">
        <f t="shared" si="53"/>
        <v>822416.50390000001</v>
      </c>
      <c r="BB76" s="20">
        <f t="shared" si="54"/>
        <v>808494.14384321484</v>
      </c>
      <c r="BC76" s="20">
        <f t="shared" si="55"/>
        <v>822416.50390000001</v>
      </c>
      <c r="BD76" s="21">
        <f t="shared" si="56"/>
        <v>808494.14384321484</v>
      </c>
      <c r="BE76" s="20">
        <f t="shared" si="77"/>
        <v>357759085.59821528</v>
      </c>
      <c r="BF76" s="20">
        <f t="shared" si="81"/>
        <v>298600154.33095825</v>
      </c>
      <c r="BG76" s="22">
        <f t="shared" si="84"/>
        <v>138810597.95353457</v>
      </c>
      <c r="BH76" s="22">
        <f t="shared" si="57"/>
        <v>-159789556.37742367</v>
      </c>
      <c r="BI76" s="53">
        <v>1</v>
      </c>
      <c r="BJ76" s="22">
        <f t="shared" si="78"/>
        <v>218948487.64468071</v>
      </c>
      <c r="BK76" s="22">
        <f t="shared" si="79"/>
        <v>159789556.37742367</v>
      </c>
      <c r="BL76" s="23">
        <f t="shared" si="82"/>
        <v>298600154.33095825</v>
      </c>
    </row>
    <row r="77" spans="1:64" hidden="1" x14ac:dyDescent="0.25">
      <c r="A77" s="53">
        <v>4</v>
      </c>
      <c r="B77" s="53" t="s">
        <v>63</v>
      </c>
      <c r="C77" s="54" t="s">
        <v>64</v>
      </c>
      <c r="D77" s="54">
        <v>45046</v>
      </c>
      <c r="E77" s="55" t="s">
        <v>65</v>
      </c>
      <c r="F77" s="55" t="s">
        <v>66</v>
      </c>
      <c r="G77" s="56">
        <v>2024</v>
      </c>
      <c r="H77" s="57">
        <v>30772000</v>
      </c>
      <c r="I77" s="14">
        <f t="shared" si="58"/>
        <v>524034000</v>
      </c>
      <c r="J77" s="67">
        <v>554806000</v>
      </c>
      <c r="K77" s="57">
        <v>9757000</v>
      </c>
      <c r="L77" s="14">
        <f t="shared" si="59"/>
        <v>166170000</v>
      </c>
      <c r="M77" s="67">
        <v>175927000</v>
      </c>
      <c r="N77" s="14">
        <f t="shared" si="60"/>
        <v>21015000</v>
      </c>
      <c r="O77" s="14">
        <f t="shared" si="61"/>
        <v>357864000</v>
      </c>
      <c r="P77" s="15">
        <f t="shared" si="62"/>
        <v>378879000</v>
      </c>
      <c r="Q77" s="57">
        <v>15631000</v>
      </c>
      <c r="R77" s="57">
        <v>4956000</v>
      </c>
      <c r="S77" s="15">
        <f t="shared" si="83"/>
        <v>10675000</v>
      </c>
      <c r="T77" s="14">
        <f t="shared" si="63"/>
        <v>15141000</v>
      </c>
      <c r="U77" s="14">
        <f t="shared" si="64"/>
        <v>10340000</v>
      </c>
      <c r="V77" s="14">
        <f t="shared" si="65"/>
        <v>539175000</v>
      </c>
      <c r="W77" s="14">
        <f t="shared" si="66"/>
        <v>368204000</v>
      </c>
      <c r="X77" s="70">
        <v>1</v>
      </c>
      <c r="Y77" s="14">
        <f t="shared" si="67"/>
        <v>10340000</v>
      </c>
      <c r="Z77" s="15">
        <f t="shared" si="68"/>
        <v>368204000</v>
      </c>
      <c r="AA77" s="57">
        <v>0</v>
      </c>
      <c r="AB77" s="57">
        <v>0</v>
      </c>
      <c r="AC77" s="15">
        <f t="shared" si="45"/>
        <v>0</v>
      </c>
      <c r="AD77" s="14">
        <f t="shared" si="69"/>
        <v>554806000</v>
      </c>
      <c r="AE77" s="15">
        <f t="shared" si="70"/>
        <v>554806000</v>
      </c>
      <c r="AF77" s="70">
        <v>1.26</v>
      </c>
      <c r="AG77" s="70">
        <v>0</v>
      </c>
      <c r="AH77" s="14">
        <f t="shared" si="46"/>
        <v>699055560</v>
      </c>
      <c r="AI77" s="15">
        <f t="shared" si="47"/>
        <v>699055560</v>
      </c>
      <c r="AJ77" s="16">
        <f t="shared" si="71"/>
        <v>14</v>
      </c>
      <c r="AK77" s="71">
        <v>15</v>
      </c>
      <c r="AL77" s="72">
        <v>5.2337707133441276E-2</v>
      </c>
      <c r="AM77" s="18">
        <f t="shared" si="48"/>
        <v>0.94222005902172357</v>
      </c>
      <c r="AN77" s="14">
        <f t="shared" si="72"/>
        <v>346929194.61203468</v>
      </c>
      <c r="AO77" s="15">
        <f t="shared" si="73"/>
        <v>346929194.61203468</v>
      </c>
      <c r="AP77" s="16">
        <f t="shared" si="74"/>
        <v>14</v>
      </c>
      <c r="AQ77" s="19">
        <f t="shared" si="75"/>
        <v>15</v>
      </c>
      <c r="AR77" s="17">
        <f t="shared" si="76"/>
        <v>5.2337707133441276E-2</v>
      </c>
      <c r="AS77" s="18">
        <f t="shared" si="49"/>
        <v>0.94222005902172357</v>
      </c>
      <c r="AT77" s="73">
        <v>0.88450765268544418</v>
      </c>
      <c r="AU77" s="14">
        <f t="shared" si="50"/>
        <v>582593499.8015703</v>
      </c>
      <c r="AV77" s="15">
        <f t="shared" si="80"/>
        <v>582593499.8015703</v>
      </c>
      <c r="AW77" s="74">
        <v>7.2144853467420111E-2</v>
      </c>
      <c r="AX77" s="14">
        <f t="shared" si="51"/>
        <v>50433260.941785306</v>
      </c>
      <c r="AY77" s="15">
        <f t="shared" si="52"/>
        <v>42031122.674255736</v>
      </c>
      <c r="AZ77" s="75">
        <v>2.3E-3</v>
      </c>
      <c r="BA77" s="20">
        <f t="shared" si="53"/>
        <v>1276053.8</v>
      </c>
      <c r="BB77" s="20">
        <f t="shared" si="54"/>
        <v>1202323.4867508947</v>
      </c>
      <c r="BC77" s="20">
        <f t="shared" si="55"/>
        <v>1276053.8</v>
      </c>
      <c r="BD77" s="21">
        <f t="shared" si="56"/>
        <v>1202323.4867508947</v>
      </c>
      <c r="BE77" s="20">
        <f t="shared" si="77"/>
        <v>382560874.74178529</v>
      </c>
      <c r="BF77" s="20">
        <f t="shared" si="81"/>
        <v>278897751.35054219</v>
      </c>
      <c r="BG77" s="22">
        <f t="shared" si="84"/>
        <v>10675000</v>
      </c>
      <c r="BH77" s="22">
        <f t="shared" si="57"/>
        <v>-268222751.35054219</v>
      </c>
      <c r="BI77" s="53">
        <v>1</v>
      </c>
      <c r="BJ77" s="22">
        <f t="shared" si="78"/>
        <v>371885874.74178529</v>
      </c>
      <c r="BK77" s="22">
        <f t="shared" si="79"/>
        <v>268222751.35054219</v>
      </c>
      <c r="BL77" s="23">
        <f t="shared" si="82"/>
        <v>278897751.35054219</v>
      </c>
    </row>
    <row r="78" spans="1:64" hidden="1" x14ac:dyDescent="0.25">
      <c r="A78" s="53">
        <v>4</v>
      </c>
      <c r="B78" s="53" t="s">
        <v>63</v>
      </c>
      <c r="C78" s="54" t="s">
        <v>64</v>
      </c>
      <c r="D78" s="54">
        <v>45046</v>
      </c>
      <c r="E78" s="55" t="s">
        <v>67</v>
      </c>
      <c r="F78" s="55" t="s">
        <v>66</v>
      </c>
      <c r="G78" s="56">
        <v>2022</v>
      </c>
      <c r="H78" s="57">
        <v>283142262</v>
      </c>
      <c r="I78" s="14">
        <f t="shared" si="58"/>
        <v>0</v>
      </c>
      <c r="J78" s="67">
        <v>283142262</v>
      </c>
      <c r="K78" s="57">
        <v>84979839</v>
      </c>
      <c r="L78" s="14">
        <f t="shared" si="59"/>
        <v>0</v>
      </c>
      <c r="M78" s="67">
        <v>84979839</v>
      </c>
      <c r="N78" s="14">
        <f t="shared" si="60"/>
        <v>198162423</v>
      </c>
      <c r="O78" s="14">
        <f t="shared" si="61"/>
        <v>0</v>
      </c>
      <c r="P78" s="15">
        <f t="shared" si="62"/>
        <v>198162423</v>
      </c>
      <c r="Q78" s="57">
        <v>283142262</v>
      </c>
      <c r="R78" s="57">
        <v>84979839</v>
      </c>
      <c r="S78" s="15">
        <f t="shared" si="83"/>
        <v>198162423</v>
      </c>
      <c r="T78" s="14">
        <f t="shared" si="63"/>
        <v>0</v>
      </c>
      <c r="U78" s="14">
        <f t="shared" si="64"/>
        <v>0</v>
      </c>
      <c r="V78" s="14">
        <f t="shared" si="65"/>
        <v>0</v>
      </c>
      <c r="W78" s="14">
        <f t="shared" si="66"/>
        <v>0</v>
      </c>
      <c r="X78" s="70">
        <v>1</v>
      </c>
      <c r="Y78" s="14">
        <f t="shared" si="67"/>
        <v>0</v>
      </c>
      <c r="Z78" s="15">
        <f t="shared" si="68"/>
        <v>0</v>
      </c>
      <c r="AA78" s="57">
        <v>283142262</v>
      </c>
      <c r="AB78" s="57">
        <v>84979839</v>
      </c>
      <c r="AC78" s="15">
        <f t="shared" si="45"/>
        <v>198162423</v>
      </c>
      <c r="AD78" s="14">
        <f t="shared" si="69"/>
        <v>0</v>
      </c>
      <c r="AE78" s="15">
        <f t="shared" si="70"/>
        <v>0</v>
      </c>
      <c r="AF78" s="70">
        <v>0.75</v>
      </c>
      <c r="AG78" s="70">
        <v>0</v>
      </c>
      <c r="AH78" s="14">
        <f t="shared" si="46"/>
        <v>0</v>
      </c>
      <c r="AI78" s="15">
        <f t="shared" si="47"/>
        <v>0</v>
      </c>
      <c r="AJ78" s="16">
        <f t="shared" si="71"/>
        <v>0</v>
      </c>
      <c r="AK78" s="71">
        <v>0</v>
      </c>
      <c r="AL78" s="72">
        <v>0</v>
      </c>
      <c r="AM78" s="18">
        <f t="shared" si="48"/>
        <v>1</v>
      </c>
      <c r="AN78" s="14">
        <f t="shared" si="72"/>
        <v>0</v>
      </c>
      <c r="AO78" s="15">
        <f t="shared" si="73"/>
        <v>0</v>
      </c>
      <c r="AP78" s="16">
        <f t="shared" si="74"/>
        <v>0</v>
      </c>
      <c r="AQ78" s="19">
        <f t="shared" si="75"/>
        <v>0</v>
      </c>
      <c r="AR78" s="17">
        <f t="shared" si="76"/>
        <v>0</v>
      </c>
      <c r="AS78" s="18">
        <f t="shared" si="49"/>
        <v>1</v>
      </c>
      <c r="AT78" s="73">
        <v>0.86443752692586795</v>
      </c>
      <c r="AU78" s="14">
        <f t="shared" si="50"/>
        <v>0</v>
      </c>
      <c r="AV78" s="15">
        <f t="shared" si="80"/>
        <v>0</v>
      </c>
      <c r="AW78" s="74">
        <v>9.7948479432115043E-2</v>
      </c>
      <c r="AX78" s="14">
        <f t="shared" si="51"/>
        <v>0</v>
      </c>
      <c r="AY78" s="15">
        <f t="shared" si="52"/>
        <v>0</v>
      </c>
      <c r="AZ78" s="75">
        <v>3.2000000000000002E-3</v>
      </c>
      <c r="BA78" s="20">
        <f t="shared" si="53"/>
        <v>0</v>
      </c>
      <c r="BB78" s="20">
        <f t="shared" si="54"/>
        <v>0</v>
      </c>
      <c r="BC78" s="20">
        <f t="shared" si="55"/>
        <v>0</v>
      </c>
      <c r="BD78" s="21">
        <f t="shared" si="56"/>
        <v>0</v>
      </c>
      <c r="BE78" s="20">
        <f t="shared" si="77"/>
        <v>0</v>
      </c>
      <c r="BF78" s="20">
        <f t="shared" si="81"/>
        <v>0</v>
      </c>
      <c r="BG78" s="22">
        <f t="shared" si="84"/>
        <v>0</v>
      </c>
      <c r="BH78" s="22">
        <f t="shared" si="57"/>
        <v>0</v>
      </c>
      <c r="BI78" s="53">
        <v>1</v>
      </c>
      <c r="BJ78" s="22">
        <f t="shared" si="78"/>
        <v>0</v>
      </c>
      <c r="BK78" s="22">
        <f t="shared" si="79"/>
        <v>0</v>
      </c>
      <c r="BL78" s="23">
        <f t="shared" si="82"/>
        <v>0</v>
      </c>
    </row>
    <row r="79" spans="1:64" hidden="1" x14ac:dyDescent="0.25">
      <c r="A79" s="53">
        <v>4</v>
      </c>
      <c r="B79" s="53" t="s">
        <v>63</v>
      </c>
      <c r="C79" s="54" t="s">
        <v>64</v>
      </c>
      <c r="D79" s="54">
        <v>45046</v>
      </c>
      <c r="E79" s="55" t="s">
        <v>67</v>
      </c>
      <c r="F79" s="55" t="s">
        <v>66</v>
      </c>
      <c r="G79" s="56">
        <v>2023</v>
      </c>
      <c r="H79" s="57">
        <v>247838348</v>
      </c>
      <c r="I79" s="14">
        <f t="shared" si="58"/>
        <v>70580000</v>
      </c>
      <c r="J79" s="67">
        <v>318418348</v>
      </c>
      <c r="K79" s="57">
        <v>77982846</v>
      </c>
      <c r="L79" s="14">
        <f t="shared" si="59"/>
        <v>25055000</v>
      </c>
      <c r="M79" s="67">
        <v>103037846</v>
      </c>
      <c r="N79" s="14">
        <f t="shared" si="60"/>
        <v>169855502</v>
      </c>
      <c r="O79" s="14">
        <f t="shared" si="61"/>
        <v>45525000</v>
      </c>
      <c r="P79" s="15">
        <f t="shared" si="62"/>
        <v>215380502</v>
      </c>
      <c r="Q79" s="57">
        <v>229999348</v>
      </c>
      <c r="R79" s="57">
        <v>71649846</v>
      </c>
      <c r="S79" s="15">
        <f t="shared" si="83"/>
        <v>158349502</v>
      </c>
      <c r="T79" s="14">
        <f t="shared" si="63"/>
        <v>17839000</v>
      </c>
      <c r="U79" s="14">
        <f t="shared" si="64"/>
        <v>11506000</v>
      </c>
      <c r="V79" s="14">
        <f t="shared" si="65"/>
        <v>88419000</v>
      </c>
      <c r="W79" s="14">
        <f t="shared" si="66"/>
        <v>57031000</v>
      </c>
      <c r="X79" s="70">
        <v>1</v>
      </c>
      <c r="Y79" s="14">
        <f t="shared" si="67"/>
        <v>11506000</v>
      </c>
      <c r="Z79" s="15">
        <f t="shared" si="68"/>
        <v>57031000</v>
      </c>
      <c r="AA79" s="57">
        <v>110903448</v>
      </c>
      <c r="AB79" s="57">
        <v>34895998.04083994</v>
      </c>
      <c r="AC79" s="15">
        <f t="shared" si="45"/>
        <v>76007449.95916006</v>
      </c>
      <c r="AD79" s="14">
        <f t="shared" si="69"/>
        <v>207514900</v>
      </c>
      <c r="AE79" s="15">
        <f t="shared" si="70"/>
        <v>207514900</v>
      </c>
      <c r="AF79" s="70">
        <v>0.78900000000000003</v>
      </c>
      <c r="AG79" s="70">
        <v>0</v>
      </c>
      <c r="AH79" s="14">
        <f t="shared" si="46"/>
        <v>163729256.09999999</v>
      </c>
      <c r="AI79" s="15">
        <f t="shared" si="47"/>
        <v>163729256.09999999</v>
      </c>
      <c r="AJ79" s="16">
        <f t="shared" si="71"/>
        <v>4</v>
      </c>
      <c r="AK79" s="71">
        <v>9</v>
      </c>
      <c r="AL79" s="72">
        <v>5.2555040428474031E-2</v>
      </c>
      <c r="AM79" s="18">
        <f t="shared" si="48"/>
        <v>0.98307139996490389</v>
      </c>
      <c r="AN79" s="14">
        <f t="shared" si="72"/>
        <v>56065545.011398435</v>
      </c>
      <c r="AO79" s="15">
        <f t="shared" si="73"/>
        <v>56065545.011398435</v>
      </c>
      <c r="AP79" s="16">
        <f t="shared" si="74"/>
        <v>4</v>
      </c>
      <c r="AQ79" s="19">
        <f t="shared" si="75"/>
        <v>9</v>
      </c>
      <c r="AR79" s="17">
        <f t="shared" si="76"/>
        <v>5.2555040428474031E-2</v>
      </c>
      <c r="AS79" s="18">
        <f t="shared" si="49"/>
        <v>0.98307139996490389</v>
      </c>
      <c r="AT79" s="73">
        <v>0.86443752692586795</v>
      </c>
      <c r="AU79" s="14">
        <f t="shared" si="50"/>
        <v>139137745.60576886</v>
      </c>
      <c r="AV79" s="15">
        <f t="shared" si="80"/>
        <v>139137745.60576886</v>
      </c>
      <c r="AW79" s="74">
        <v>9.7948479432115043E-2</v>
      </c>
      <c r="AX79" s="14">
        <f t="shared" si="51"/>
        <v>16037031.673546346</v>
      </c>
      <c r="AY79" s="15">
        <f t="shared" si="52"/>
        <v>13628330.613697506</v>
      </c>
      <c r="AZ79" s="75">
        <v>3.2000000000000002E-3</v>
      </c>
      <c r="BA79" s="20">
        <f t="shared" si="53"/>
        <v>664047.68000000005</v>
      </c>
      <c r="BB79" s="20">
        <f t="shared" si="54"/>
        <v>652806.28242104652</v>
      </c>
      <c r="BC79" s="20">
        <f t="shared" si="55"/>
        <v>664047.68000000005</v>
      </c>
      <c r="BD79" s="21">
        <f t="shared" si="56"/>
        <v>652806.28242104652</v>
      </c>
      <c r="BE79" s="20">
        <f t="shared" si="77"/>
        <v>123399335.45354635</v>
      </c>
      <c r="BF79" s="20">
        <f t="shared" si="81"/>
        <v>97353337.490488976</v>
      </c>
      <c r="BG79" s="22">
        <f t="shared" si="84"/>
        <v>82342052.04083994</v>
      </c>
      <c r="BH79" s="22">
        <f t="shared" si="57"/>
        <v>-15011285.449649036</v>
      </c>
      <c r="BI79" s="53">
        <v>1</v>
      </c>
      <c r="BJ79" s="22">
        <f t="shared" si="78"/>
        <v>41057283.412706405</v>
      </c>
      <c r="BK79" s="22">
        <f t="shared" si="79"/>
        <v>15011285.449649036</v>
      </c>
      <c r="BL79" s="23">
        <f t="shared" si="82"/>
        <v>97353337.490488976</v>
      </c>
    </row>
    <row r="80" spans="1:64" hidden="1" x14ac:dyDescent="0.25">
      <c r="A80" s="53">
        <v>4</v>
      </c>
      <c r="B80" s="53" t="s">
        <v>63</v>
      </c>
      <c r="C80" s="54" t="s">
        <v>64</v>
      </c>
      <c r="D80" s="54">
        <v>45046</v>
      </c>
      <c r="E80" s="55" t="s">
        <v>67</v>
      </c>
      <c r="F80" s="55" t="s">
        <v>66</v>
      </c>
      <c r="G80" s="56">
        <v>2024</v>
      </c>
      <c r="H80" s="57">
        <v>17224000</v>
      </c>
      <c r="I80" s="14">
        <f t="shared" si="58"/>
        <v>296218000</v>
      </c>
      <c r="J80" s="67">
        <v>313442000</v>
      </c>
      <c r="K80" s="57">
        <v>6114000</v>
      </c>
      <c r="L80" s="14">
        <f t="shared" si="59"/>
        <v>105157000</v>
      </c>
      <c r="M80" s="67">
        <v>111271000</v>
      </c>
      <c r="N80" s="14">
        <f t="shared" si="60"/>
        <v>11110000</v>
      </c>
      <c r="O80" s="14">
        <f t="shared" si="61"/>
        <v>191061000</v>
      </c>
      <c r="P80" s="15">
        <f t="shared" si="62"/>
        <v>202171000</v>
      </c>
      <c r="Q80" s="57">
        <v>9097000</v>
      </c>
      <c r="R80" s="57">
        <v>3229000</v>
      </c>
      <c r="S80" s="15">
        <f t="shared" si="83"/>
        <v>5868000</v>
      </c>
      <c r="T80" s="14">
        <f t="shared" si="63"/>
        <v>8127000</v>
      </c>
      <c r="U80" s="14">
        <f t="shared" si="64"/>
        <v>5242000</v>
      </c>
      <c r="V80" s="14">
        <f t="shared" si="65"/>
        <v>304345000</v>
      </c>
      <c r="W80" s="14">
        <f t="shared" si="66"/>
        <v>196303000</v>
      </c>
      <c r="X80" s="70">
        <v>1</v>
      </c>
      <c r="Y80" s="14">
        <f t="shared" si="67"/>
        <v>5242000</v>
      </c>
      <c r="Z80" s="15">
        <f t="shared" si="68"/>
        <v>196303000</v>
      </c>
      <c r="AA80" s="57">
        <v>0</v>
      </c>
      <c r="AB80" s="57">
        <v>0</v>
      </c>
      <c r="AC80" s="15">
        <f t="shared" si="45"/>
        <v>0</v>
      </c>
      <c r="AD80" s="14">
        <f t="shared" si="69"/>
        <v>313442000</v>
      </c>
      <c r="AE80" s="15">
        <f t="shared" si="70"/>
        <v>313442000</v>
      </c>
      <c r="AF80" s="70">
        <v>0.80800000000000005</v>
      </c>
      <c r="AG80" s="70">
        <v>0</v>
      </c>
      <c r="AH80" s="14">
        <f t="shared" si="46"/>
        <v>253261136.00000003</v>
      </c>
      <c r="AI80" s="15">
        <f t="shared" si="47"/>
        <v>253261136.00000003</v>
      </c>
      <c r="AJ80" s="16">
        <f t="shared" si="71"/>
        <v>14</v>
      </c>
      <c r="AK80" s="71">
        <v>15</v>
      </c>
      <c r="AL80" s="72">
        <v>5.2337707133441276E-2</v>
      </c>
      <c r="AM80" s="18">
        <f t="shared" si="48"/>
        <v>0.94222005902172357</v>
      </c>
      <c r="AN80" s="14">
        <f t="shared" si="72"/>
        <v>184960624.2461414</v>
      </c>
      <c r="AO80" s="15">
        <f t="shared" si="73"/>
        <v>184960624.2461414</v>
      </c>
      <c r="AP80" s="16">
        <f t="shared" si="74"/>
        <v>14</v>
      </c>
      <c r="AQ80" s="19">
        <f t="shared" si="75"/>
        <v>15</v>
      </c>
      <c r="AR80" s="17">
        <f t="shared" si="76"/>
        <v>5.2337707133441276E-2</v>
      </c>
      <c r="AS80" s="18">
        <f t="shared" si="49"/>
        <v>0.94222005902172357</v>
      </c>
      <c r="AT80" s="73">
        <v>0.86443752692586795</v>
      </c>
      <c r="AU80" s="14">
        <f t="shared" si="50"/>
        <v>206278758.30234864</v>
      </c>
      <c r="AV80" s="15">
        <f t="shared" si="80"/>
        <v>206278758.30234864</v>
      </c>
      <c r="AW80" s="74">
        <v>9.7948479432115043E-2</v>
      </c>
      <c r="AX80" s="14">
        <f t="shared" si="51"/>
        <v>24806543.170450095</v>
      </c>
      <c r="AY80" s="15">
        <f t="shared" si="52"/>
        <v>20204690.714859825</v>
      </c>
      <c r="AZ80" s="75">
        <v>3.2000000000000002E-3</v>
      </c>
      <c r="BA80" s="20">
        <f t="shared" si="53"/>
        <v>1003014.4</v>
      </c>
      <c r="BB80" s="20">
        <f t="shared" si="54"/>
        <v>945060.28716763866</v>
      </c>
      <c r="BC80" s="20">
        <f t="shared" si="55"/>
        <v>1003014.4</v>
      </c>
      <c r="BD80" s="21">
        <f t="shared" si="56"/>
        <v>945060.28716763866</v>
      </c>
      <c r="BE80" s="20">
        <f t="shared" si="77"/>
        <v>82767693.570450127</v>
      </c>
      <c r="BF80" s="20">
        <f t="shared" si="81"/>
        <v>42467885.058234692</v>
      </c>
      <c r="BG80" s="22">
        <f t="shared" si="84"/>
        <v>5868000</v>
      </c>
      <c r="BH80" s="22">
        <f t="shared" si="57"/>
        <v>-36599885.058234692</v>
      </c>
      <c r="BI80" s="53">
        <v>1</v>
      </c>
      <c r="BJ80" s="22">
        <f t="shared" si="78"/>
        <v>76899693.570450127</v>
      </c>
      <c r="BK80" s="22">
        <f t="shared" si="79"/>
        <v>36599885.058234692</v>
      </c>
      <c r="BL80" s="23">
        <f t="shared" si="82"/>
        <v>42467885.058234692</v>
      </c>
    </row>
    <row r="81" spans="1:64" hidden="1" x14ac:dyDescent="0.25">
      <c r="A81" s="53">
        <v>4</v>
      </c>
      <c r="B81" s="53" t="s">
        <v>63</v>
      </c>
      <c r="C81" s="54" t="s">
        <v>64</v>
      </c>
      <c r="D81" s="54">
        <v>45046</v>
      </c>
      <c r="E81" s="55" t="s">
        <v>68</v>
      </c>
      <c r="F81" s="55" t="s">
        <v>66</v>
      </c>
      <c r="G81" s="56">
        <v>2022</v>
      </c>
      <c r="H81" s="57">
        <v>162650155</v>
      </c>
      <c r="I81" s="14">
        <f t="shared" si="58"/>
        <v>0</v>
      </c>
      <c r="J81" s="67">
        <v>162650155</v>
      </c>
      <c r="K81" s="57">
        <v>48898538</v>
      </c>
      <c r="L81" s="14">
        <f t="shared" si="59"/>
        <v>0</v>
      </c>
      <c r="M81" s="67">
        <v>48898538</v>
      </c>
      <c r="N81" s="14">
        <f t="shared" si="60"/>
        <v>113751617</v>
      </c>
      <c r="O81" s="14">
        <f t="shared" si="61"/>
        <v>0</v>
      </c>
      <c r="P81" s="15">
        <f t="shared" si="62"/>
        <v>113751617</v>
      </c>
      <c r="Q81" s="57">
        <v>162650155</v>
      </c>
      <c r="R81" s="57">
        <v>48898538</v>
      </c>
      <c r="S81" s="15">
        <f t="shared" si="83"/>
        <v>113751617</v>
      </c>
      <c r="T81" s="14">
        <f t="shared" si="63"/>
        <v>0</v>
      </c>
      <c r="U81" s="14">
        <f t="shared" si="64"/>
        <v>0</v>
      </c>
      <c r="V81" s="14">
        <f t="shared" si="65"/>
        <v>0</v>
      </c>
      <c r="W81" s="14">
        <f t="shared" si="66"/>
        <v>0</v>
      </c>
      <c r="X81" s="70">
        <v>1</v>
      </c>
      <c r="Y81" s="14">
        <f t="shared" si="67"/>
        <v>0</v>
      </c>
      <c r="Z81" s="15">
        <f t="shared" si="68"/>
        <v>0</v>
      </c>
      <c r="AA81" s="57">
        <v>162650155</v>
      </c>
      <c r="AB81" s="57">
        <v>48898538</v>
      </c>
      <c r="AC81" s="15">
        <f t="shared" si="45"/>
        <v>113751617</v>
      </c>
      <c r="AD81" s="14">
        <f t="shared" si="69"/>
        <v>0</v>
      </c>
      <c r="AE81" s="15">
        <f t="shared" si="70"/>
        <v>0</v>
      </c>
      <c r="AF81" s="70">
        <v>0.94099999999999995</v>
      </c>
      <c r="AG81" s="70">
        <v>0</v>
      </c>
      <c r="AH81" s="14">
        <f t="shared" si="46"/>
        <v>0</v>
      </c>
      <c r="AI81" s="15">
        <f t="shared" si="47"/>
        <v>0</v>
      </c>
      <c r="AJ81" s="16">
        <f t="shared" si="71"/>
        <v>0</v>
      </c>
      <c r="AK81" s="71">
        <v>0</v>
      </c>
      <c r="AL81" s="72">
        <v>0</v>
      </c>
      <c r="AM81" s="18">
        <f t="shared" si="48"/>
        <v>1</v>
      </c>
      <c r="AN81" s="14">
        <f t="shared" si="72"/>
        <v>0</v>
      </c>
      <c r="AO81" s="15">
        <f t="shared" si="73"/>
        <v>0</v>
      </c>
      <c r="AP81" s="16">
        <f t="shared" si="74"/>
        <v>0</v>
      </c>
      <c r="AQ81" s="19">
        <f t="shared" si="75"/>
        <v>0</v>
      </c>
      <c r="AR81" s="17">
        <f t="shared" si="76"/>
        <v>0</v>
      </c>
      <c r="AS81" s="18">
        <f t="shared" si="49"/>
        <v>1</v>
      </c>
      <c r="AT81" s="73">
        <v>0.88711254583132626</v>
      </c>
      <c r="AU81" s="14">
        <f t="shared" si="50"/>
        <v>0</v>
      </c>
      <c r="AV81" s="15">
        <f t="shared" si="80"/>
        <v>0</v>
      </c>
      <c r="AW81" s="74">
        <v>9.5000737699733079E-2</v>
      </c>
      <c r="AX81" s="14">
        <f t="shared" si="51"/>
        <v>0</v>
      </c>
      <c r="AY81" s="15">
        <f t="shared" si="52"/>
        <v>0</v>
      </c>
      <c r="AZ81" s="75">
        <v>4.8999999999999998E-3</v>
      </c>
      <c r="BA81" s="20">
        <f t="shared" si="53"/>
        <v>0</v>
      </c>
      <c r="BB81" s="20">
        <f t="shared" si="54"/>
        <v>0</v>
      </c>
      <c r="BC81" s="20">
        <f t="shared" si="55"/>
        <v>0</v>
      </c>
      <c r="BD81" s="21">
        <f t="shared" si="56"/>
        <v>0</v>
      </c>
      <c r="BE81" s="20">
        <f t="shared" si="77"/>
        <v>0</v>
      </c>
      <c r="BF81" s="20">
        <f t="shared" si="81"/>
        <v>0</v>
      </c>
      <c r="BG81" s="22">
        <f t="shared" si="84"/>
        <v>0</v>
      </c>
      <c r="BH81" s="22">
        <f t="shared" si="57"/>
        <v>0</v>
      </c>
      <c r="BI81" s="53">
        <v>1</v>
      </c>
      <c r="BJ81" s="22">
        <f t="shared" si="78"/>
        <v>0</v>
      </c>
      <c r="BK81" s="22">
        <f t="shared" si="79"/>
        <v>0</v>
      </c>
      <c r="BL81" s="23">
        <f t="shared" si="82"/>
        <v>0</v>
      </c>
    </row>
    <row r="82" spans="1:64" hidden="1" x14ac:dyDescent="0.25">
      <c r="A82" s="53">
        <v>4</v>
      </c>
      <c r="B82" s="53" t="s">
        <v>63</v>
      </c>
      <c r="C82" s="54" t="s">
        <v>64</v>
      </c>
      <c r="D82" s="54">
        <v>45046</v>
      </c>
      <c r="E82" s="55" t="s">
        <v>68</v>
      </c>
      <c r="F82" s="55" t="s">
        <v>66</v>
      </c>
      <c r="G82" s="56">
        <v>2023</v>
      </c>
      <c r="H82" s="57">
        <v>138297077</v>
      </c>
      <c r="I82" s="14">
        <f t="shared" si="58"/>
        <v>44441000</v>
      </c>
      <c r="J82" s="67">
        <v>182738077</v>
      </c>
      <c r="K82" s="57">
        <v>43908318</v>
      </c>
      <c r="L82" s="14">
        <f t="shared" si="59"/>
        <v>15776000</v>
      </c>
      <c r="M82" s="67">
        <v>59684318</v>
      </c>
      <c r="N82" s="14">
        <f t="shared" si="60"/>
        <v>94388759</v>
      </c>
      <c r="O82" s="14">
        <f t="shared" si="61"/>
        <v>28665000</v>
      </c>
      <c r="P82" s="15">
        <f t="shared" si="62"/>
        <v>123053759</v>
      </c>
      <c r="Q82" s="57">
        <v>127252077</v>
      </c>
      <c r="R82" s="57">
        <v>39987318</v>
      </c>
      <c r="S82" s="15">
        <f t="shared" si="83"/>
        <v>87264759</v>
      </c>
      <c r="T82" s="14">
        <f t="shared" si="63"/>
        <v>11045000</v>
      </c>
      <c r="U82" s="14">
        <f t="shared" si="64"/>
        <v>7124000</v>
      </c>
      <c r="V82" s="14">
        <f t="shared" si="65"/>
        <v>55486000</v>
      </c>
      <c r="W82" s="14">
        <f t="shared" si="66"/>
        <v>35789000</v>
      </c>
      <c r="X82" s="70">
        <v>1</v>
      </c>
      <c r="Y82" s="14">
        <f t="shared" si="67"/>
        <v>7124000</v>
      </c>
      <c r="Z82" s="15">
        <f t="shared" si="68"/>
        <v>35789000</v>
      </c>
      <c r="AA82" s="57">
        <v>58226154</v>
      </c>
      <c r="AB82" s="57">
        <v>18486381.210710417</v>
      </c>
      <c r="AC82" s="15">
        <f t="shared" si="45"/>
        <v>39739772.789289579</v>
      </c>
      <c r="AD82" s="14">
        <f t="shared" si="69"/>
        <v>124511923</v>
      </c>
      <c r="AE82" s="15">
        <f t="shared" si="70"/>
        <v>124511923</v>
      </c>
      <c r="AF82" s="70">
        <v>0.98199999999999998</v>
      </c>
      <c r="AG82" s="70">
        <v>0</v>
      </c>
      <c r="AH82" s="14">
        <f t="shared" si="46"/>
        <v>122270708.38599999</v>
      </c>
      <c r="AI82" s="15">
        <f t="shared" si="47"/>
        <v>122270708.38599999</v>
      </c>
      <c r="AJ82" s="16">
        <f t="shared" si="71"/>
        <v>4</v>
      </c>
      <c r="AK82" s="71">
        <v>9</v>
      </c>
      <c r="AL82" s="72">
        <v>5.2555040428474031E-2</v>
      </c>
      <c r="AM82" s="18">
        <f t="shared" si="48"/>
        <v>0.98307139996490389</v>
      </c>
      <c r="AN82" s="14">
        <f t="shared" si="72"/>
        <v>35183142.333343945</v>
      </c>
      <c r="AO82" s="15">
        <f t="shared" si="73"/>
        <v>35183142.333343945</v>
      </c>
      <c r="AP82" s="16">
        <f t="shared" si="74"/>
        <v>4</v>
      </c>
      <c r="AQ82" s="19">
        <f t="shared" si="75"/>
        <v>9</v>
      </c>
      <c r="AR82" s="17">
        <f t="shared" si="76"/>
        <v>5.2555040428474031E-2</v>
      </c>
      <c r="AS82" s="18">
        <f t="shared" si="49"/>
        <v>0.98307139996490389</v>
      </c>
      <c r="AT82" s="73">
        <v>0.88711254583132626</v>
      </c>
      <c r="AU82" s="14">
        <f t="shared" si="50"/>
        <v>106631670.04993892</v>
      </c>
      <c r="AV82" s="15">
        <f t="shared" si="80"/>
        <v>106631670.04993892</v>
      </c>
      <c r="AW82" s="74">
        <v>9.5000737699733079E-2</v>
      </c>
      <c r="AX82" s="14">
        <f t="shared" si="51"/>
        <v>11615807.495738938</v>
      </c>
      <c r="AY82" s="15">
        <f t="shared" si="52"/>
        <v>10130087.316898732</v>
      </c>
      <c r="AZ82" s="75">
        <v>4.8999999999999998E-3</v>
      </c>
      <c r="BA82" s="20">
        <f t="shared" si="53"/>
        <v>610108.4227</v>
      </c>
      <c r="BB82" s="20">
        <f t="shared" si="54"/>
        <v>599780.14123406832</v>
      </c>
      <c r="BC82" s="20">
        <f t="shared" si="55"/>
        <v>610108.4227</v>
      </c>
      <c r="BD82" s="21">
        <f t="shared" si="56"/>
        <v>599780.14123406832</v>
      </c>
      <c r="BE82" s="20">
        <f t="shared" si="77"/>
        <v>98707624.304438919</v>
      </c>
      <c r="BF82" s="20">
        <f t="shared" si="81"/>
        <v>82178395.174727768</v>
      </c>
      <c r="BG82" s="22">
        <f t="shared" si="84"/>
        <v>47524986.210710421</v>
      </c>
      <c r="BH82" s="22">
        <f t="shared" si="57"/>
        <v>-34653408.964017347</v>
      </c>
      <c r="BI82" s="53">
        <v>1</v>
      </c>
      <c r="BJ82" s="22">
        <f t="shared" si="78"/>
        <v>51182638.093728498</v>
      </c>
      <c r="BK82" s="22">
        <f t="shared" si="79"/>
        <v>34653408.964017347</v>
      </c>
      <c r="BL82" s="23">
        <f t="shared" si="82"/>
        <v>82178395.174727768</v>
      </c>
    </row>
    <row r="83" spans="1:64" hidden="1" x14ac:dyDescent="0.25">
      <c r="A83" s="53">
        <v>4</v>
      </c>
      <c r="B83" s="53" t="s">
        <v>63</v>
      </c>
      <c r="C83" s="54" t="s">
        <v>64</v>
      </c>
      <c r="D83" s="54">
        <v>45046</v>
      </c>
      <c r="E83" s="55" t="s">
        <v>68</v>
      </c>
      <c r="F83" s="55" t="s">
        <v>66</v>
      </c>
      <c r="G83" s="56">
        <v>2024</v>
      </c>
      <c r="H83" s="57">
        <v>9905000</v>
      </c>
      <c r="I83" s="14">
        <f t="shared" si="58"/>
        <v>181944000</v>
      </c>
      <c r="J83" s="67">
        <v>191849000</v>
      </c>
      <c r="K83" s="57">
        <v>3516000</v>
      </c>
      <c r="L83" s="14">
        <f t="shared" si="59"/>
        <v>64590000</v>
      </c>
      <c r="M83" s="67">
        <v>68106000</v>
      </c>
      <c r="N83" s="14">
        <f t="shared" si="60"/>
        <v>6389000</v>
      </c>
      <c r="O83" s="14">
        <f t="shared" si="61"/>
        <v>117354000</v>
      </c>
      <c r="P83" s="15">
        <f t="shared" si="62"/>
        <v>123743000</v>
      </c>
      <c r="Q83" s="57">
        <v>5301000</v>
      </c>
      <c r="R83" s="57">
        <v>1882000</v>
      </c>
      <c r="S83" s="15">
        <f t="shared" si="83"/>
        <v>3419000</v>
      </c>
      <c r="T83" s="14">
        <f t="shared" si="63"/>
        <v>4604000</v>
      </c>
      <c r="U83" s="14">
        <f t="shared" si="64"/>
        <v>2970000</v>
      </c>
      <c r="V83" s="14">
        <f t="shared" si="65"/>
        <v>186548000</v>
      </c>
      <c r="W83" s="14">
        <f t="shared" si="66"/>
        <v>120324000</v>
      </c>
      <c r="X83" s="70">
        <v>1</v>
      </c>
      <c r="Y83" s="14">
        <f t="shared" si="67"/>
        <v>2970000</v>
      </c>
      <c r="Z83" s="15">
        <f t="shared" si="68"/>
        <v>120324000</v>
      </c>
      <c r="AA83" s="57">
        <v>0</v>
      </c>
      <c r="AB83" s="57">
        <v>0</v>
      </c>
      <c r="AC83" s="15">
        <f t="shared" si="45"/>
        <v>0</v>
      </c>
      <c r="AD83" s="14">
        <f t="shared" si="69"/>
        <v>191849000</v>
      </c>
      <c r="AE83" s="15">
        <f t="shared" si="70"/>
        <v>191849000</v>
      </c>
      <c r="AF83" s="70">
        <v>1.008</v>
      </c>
      <c r="AG83" s="70">
        <v>0</v>
      </c>
      <c r="AH83" s="14">
        <f t="shared" si="46"/>
        <v>193383792</v>
      </c>
      <c r="AI83" s="15">
        <f t="shared" si="47"/>
        <v>193383792</v>
      </c>
      <c r="AJ83" s="16">
        <f t="shared" si="71"/>
        <v>14</v>
      </c>
      <c r="AK83" s="71">
        <v>15</v>
      </c>
      <c r="AL83" s="72">
        <v>5.2337707133441276E-2</v>
      </c>
      <c r="AM83" s="18">
        <f t="shared" si="48"/>
        <v>0.94222005902172357</v>
      </c>
      <c r="AN83" s="14">
        <f t="shared" si="72"/>
        <v>113371686.38172987</v>
      </c>
      <c r="AO83" s="15">
        <f t="shared" si="73"/>
        <v>113371686.38172987</v>
      </c>
      <c r="AP83" s="16">
        <f t="shared" si="74"/>
        <v>14</v>
      </c>
      <c r="AQ83" s="19">
        <f t="shared" si="75"/>
        <v>15</v>
      </c>
      <c r="AR83" s="17">
        <f t="shared" si="76"/>
        <v>5.2337707133441276E-2</v>
      </c>
      <c r="AS83" s="18">
        <f t="shared" si="49"/>
        <v>0.94222005902172357</v>
      </c>
      <c r="AT83" s="73">
        <v>0.88711254583132626</v>
      </c>
      <c r="AU83" s="14">
        <f t="shared" si="50"/>
        <v>161640854.96383923</v>
      </c>
      <c r="AV83" s="15">
        <f t="shared" si="80"/>
        <v>161640854.96383923</v>
      </c>
      <c r="AW83" s="74">
        <v>9.5000737699733079E-2</v>
      </c>
      <c r="AX83" s="14">
        <f t="shared" si="51"/>
        <v>18371602.89917174</v>
      </c>
      <c r="AY83" s="15">
        <f t="shared" si="52"/>
        <v>15356000.463980289</v>
      </c>
      <c r="AZ83" s="75">
        <v>4.8999999999999998E-3</v>
      </c>
      <c r="BA83" s="20">
        <f t="shared" si="53"/>
        <v>940060.1</v>
      </c>
      <c r="BB83" s="20">
        <f t="shared" si="54"/>
        <v>885743.48290596739</v>
      </c>
      <c r="BC83" s="20">
        <f t="shared" si="55"/>
        <v>940060.1</v>
      </c>
      <c r="BD83" s="21">
        <f t="shared" si="56"/>
        <v>885743.48290596739</v>
      </c>
      <c r="BE83" s="20">
        <f t="shared" si="77"/>
        <v>92371454.999171734</v>
      </c>
      <c r="BF83" s="20">
        <f t="shared" si="81"/>
        <v>64510912.528995603</v>
      </c>
      <c r="BG83" s="22">
        <f t="shared" si="84"/>
        <v>3419000</v>
      </c>
      <c r="BH83" s="22">
        <f t="shared" si="57"/>
        <v>-61091912.528995603</v>
      </c>
      <c r="BI83" s="53">
        <v>1</v>
      </c>
      <c r="BJ83" s="22">
        <f t="shared" si="78"/>
        <v>88952454.999171734</v>
      </c>
      <c r="BK83" s="22">
        <f t="shared" si="79"/>
        <v>61091912.528995603</v>
      </c>
      <c r="BL83" s="23">
        <f t="shared" si="82"/>
        <v>64510912.528995603</v>
      </c>
    </row>
    <row r="84" spans="1:64" hidden="1" x14ac:dyDescent="0.25">
      <c r="A84" s="53">
        <v>4</v>
      </c>
      <c r="B84" s="53" t="s">
        <v>63</v>
      </c>
      <c r="C84" s="54" t="s">
        <v>64</v>
      </c>
      <c r="D84" s="54">
        <v>45046</v>
      </c>
      <c r="E84" s="55" t="s">
        <v>69</v>
      </c>
      <c r="F84" s="55" t="s">
        <v>66</v>
      </c>
      <c r="G84" s="56">
        <v>2022</v>
      </c>
      <c r="H84" s="57">
        <v>18772106</v>
      </c>
      <c r="I84" s="14">
        <f t="shared" si="58"/>
        <v>0</v>
      </c>
      <c r="J84" s="67">
        <v>18772106</v>
      </c>
      <c r="K84" s="57">
        <v>5620673</v>
      </c>
      <c r="L84" s="14">
        <f t="shared" si="59"/>
        <v>0</v>
      </c>
      <c r="M84" s="67">
        <v>5620673</v>
      </c>
      <c r="N84" s="14">
        <f t="shared" si="60"/>
        <v>13151433</v>
      </c>
      <c r="O84" s="14">
        <f t="shared" si="61"/>
        <v>0</v>
      </c>
      <c r="P84" s="15">
        <f t="shared" si="62"/>
        <v>13151433</v>
      </c>
      <c r="Q84" s="57">
        <v>18772106</v>
      </c>
      <c r="R84" s="57">
        <v>5620673</v>
      </c>
      <c r="S84" s="15">
        <f t="shared" si="83"/>
        <v>13151433</v>
      </c>
      <c r="T84" s="14">
        <f t="shared" si="63"/>
        <v>0</v>
      </c>
      <c r="U84" s="14">
        <f t="shared" si="64"/>
        <v>0</v>
      </c>
      <c r="V84" s="14">
        <f t="shared" si="65"/>
        <v>0</v>
      </c>
      <c r="W84" s="14">
        <f t="shared" si="66"/>
        <v>0</v>
      </c>
      <c r="X84" s="70">
        <v>1</v>
      </c>
      <c r="Y84" s="14">
        <f t="shared" si="67"/>
        <v>0</v>
      </c>
      <c r="Z84" s="15">
        <f t="shared" si="68"/>
        <v>0</v>
      </c>
      <c r="AA84" s="57">
        <v>18772106</v>
      </c>
      <c r="AB84" s="57">
        <v>5620673</v>
      </c>
      <c r="AC84" s="15">
        <f t="shared" si="45"/>
        <v>13151433</v>
      </c>
      <c r="AD84" s="14">
        <f t="shared" si="69"/>
        <v>0</v>
      </c>
      <c r="AE84" s="15">
        <f t="shared" si="70"/>
        <v>0</v>
      </c>
      <c r="AF84" s="70">
        <v>0.77500000000000002</v>
      </c>
      <c r="AG84" s="70">
        <v>0</v>
      </c>
      <c r="AH84" s="14">
        <f t="shared" si="46"/>
        <v>0</v>
      </c>
      <c r="AI84" s="15">
        <f t="shared" si="47"/>
        <v>0</v>
      </c>
      <c r="AJ84" s="16">
        <f t="shared" si="71"/>
        <v>0</v>
      </c>
      <c r="AK84" s="71">
        <v>0</v>
      </c>
      <c r="AL84" s="72">
        <v>0</v>
      </c>
      <c r="AM84" s="18">
        <f t="shared" si="48"/>
        <v>1</v>
      </c>
      <c r="AN84" s="14">
        <f t="shared" si="72"/>
        <v>0</v>
      </c>
      <c r="AO84" s="15">
        <f t="shared" si="73"/>
        <v>0</v>
      </c>
      <c r="AP84" s="16">
        <f t="shared" si="74"/>
        <v>0</v>
      </c>
      <c r="AQ84" s="19">
        <f t="shared" si="75"/>
        <v>0</v>
      </c>
      <c r="AR84" s="17">
        <f t="shared" si="76"/>
        <v>0</v>
      </c>
      <c r="AS84" s="18">
        <f t="shared" si="49"/>
        <v>1</v>
      </c>
      <c r="AT84" s="73">
        <v>0.87745652235414018</v>
      </c>
      <c r="AU84" s="14">
        <f t="shared" si="50"/>
        <v>0</v>
      </c>
      <c r="AV84" s="15">
        <f t="shared" si="80"/>
        <v>0</v>
      </c>
      <c r="AW84" s="74">
        <v>0.10999396599513919</v>
      </c>
      <c r="AX84" s="14">
        <f t="shared" si="51"/>
        <v>0</v>
      </c>
      <c r="AY84" s="15">
        <f t="shared" si="52"/>
        <v>0</v>
      </c>
      <c r="AZ84" s="75">
        <v>2.58E-2</v>
      </c>
      <c r="BA84" s="20">
        <f t="shared" si="53"/>
        <v>0</v>
      </c>
      <c r="BB84" s="20">
        <f t="shared" si="54"/>
        <v>0</v>
      </c>
      <c r="BC84" s="20">
        <f t="shared" si="55"/>
        <v>0</v>
      </c>
      <c r="BD84" s="21">
        <f t="shared" si="56"/>
        <v>0</v>
      </c>
      <c r="BE84" s="20">
        <f t="shared" si="77"/>
        <v>0</v>
      </c>
      <c r="BF84" s="20">
        <f t="shared" si="81"/>
        <v>0</v>
      </c>
      <c r="BG84" s="22">
        <f t="shared" si="84"/>
        <v>0</v>
      </c>
      <c r="BH84" s="22">
        <f t="shared" si="57"/>
        <v>0</v>
      </c>
      <c r="BI84" s="53">
        <v>1</v>
      </c>
      <c r="BJ84" s="22">
        <f t="shared" si="78"/>
        <v>0</v>
      </c>
      <c r="BK84" s="22">
        <f t="shared" si="79"/>
        <v>0</v>
      </c>
      <c r="BL84" s="23">
        <f t="shared" si="82"/>
        <v>0</v>
      </c>
    </row>
    <row r="85" spans="1:64" hidden="1" x14ac:dyDescent="0.25">
      <c r="A85" s="53">
        <v>4</v>
      </c>
      <c r="B85" s="53" t="s">
        <v>63</v>
      </c>
      <c r="C85" s="54" t="s">
        <v>64</v>
      </c>
      <c r="D85" s="54">
        <v>45046</v>
      </c>
      <c r="E85" s="55" t="s">
        <v>69</v>
      </c>
      <c r="F85" s="55" t="s">
        <v>66</v>
      </c>
      <c r="G85" s="56">
        <v>2023</v>
      </c>
      <c r="H85" s="57">
        <v>13129333</v>
      </c>
      <c r="I85" s="14">
        <f t="shared" si="58"/>
        <v>5041000</v>
      </c>
      <c r="J85" s="67">
        <v>18170333</v>
      </c>
      <c r="K85" s="57">
        <v>4596113</v>
      </c>
      <c r="L85" s="14">
        <f t="shared" si="59"/>
        <v>2092000</v>
      </c>
      <c r="M85" s="67">
        <v>6688113</v>
      </c>
      <c r="N85" s="14">
        <f t="shared" si="60"/>
        <v>8533220</v>
      </c>
      <c r="O85" s="14">
        <f t="shared" si="61"/>
        <v>2949000</v>
      </c>
      <c r="P85" s="15">
        <f t="shared" si="62"/>
        <v>11482220</v>
      </c>
      <c r="Q85" s="57">
        <v>11706333</v>
      </c>
      <c r="R85" s="57">
        <v>4005113</v>
      </c>
      <c r="S85" s="15">
        <f t="shared" si="83"/>
        <v>7701220</v>
      </c>
      <c r="T85" s="14">
        <f t="shared" si="63"/>
        <v>1423000</v>
      </c>
      <c r="U85" s="14">
        <f t="shared" si="64"/>
        <v>832000</v>
      </c>
      <c r="V85" s="14">
        <f t="shared" si="65"/>
        <v>6464000</v>
      </c>
      <c r="W85" s="14">
        <f t="shared" si="66"/>
        <v>3781000</v>
      </c>
      <c r="X85" s="70">
        <v>1</v>
      </c>
      <c r="Y85" s="14">
        <f t="shared" si="67"/>
        <v>832000</v>
      </c>
      <c r="Z85" s="15">
        <f t="shared" si="68"/>
        <v>3781000</v>
      </c>
      <c r="AA85" s="57">
        <v>4978385</v>
      </c>
      <c r="AB85" s="57">
        <v>1742755.7072019577</v>
      </c>
      <c r="AC85" s="15">
        <f t="shared" si="45"/>
        <v>3235629.2927980423</v>
      </c>
      <c r="AD85" s="14">
        <f t="shared" si="69"/>
        <v>13191948</v>
      </c>
      <c r="AE85" s="15">
        <f t="shared" si="70"/>
        <v>13191948</v>
      </c>
      <c r="AF85" s="70">
        <v>0.95899999999999996</v>
      </c>
      <c r="AG85" s="70">
        <v>0</v>
      </c>
      <c r="AH85" s="14">
        <f t="shared" si="46"/>
        <v>12651078.131999999</v>
      </c>
      <c r="AI85" s="15">
        <f t="shared" si="47"/>
        <v>12651078.131999999</v>
      </c>
      <c r="AJ85" s="16">
        <f t="shared" si="71"/>
        <v>4</v>
      </c>
      <c r="AK85" s="71">
        <v>9</v>
      </c>
      <c r="AL85" s="72">
        <v>5.2555040428474031E-2</v>
      </c>
      <c r="AM85" s="18">
        <f t="shared" si="48"/>
        <v>0.98307139996490389</v>
      </c>
      <c r="AN85" s="14">
        <f t="shared" si="72"/>
        <v>3716992.9632673017</v>
      </c>
      <c r="AO85" s="15">
        <f t="shared" si="73"/>
        <v>3716992.9632673017</v>
      </c>
      <c r="AP85" s="16">
        <f t="shared" si="74"/>
        <v>4</v>
      </c>
      <c r="AQ85" s="19">
        <f t="shared" si="75"/>
        <v>9</v>
      </c>
      <c r="AR85" s="17">
        <f t="shared" si="76"/>
        <v>5.2555040428474031E-2</v>
      </c>
      <c r="AS85" s="18">
        <f t="shared" si="49"/>
        <v>0.98307139996490389</v>
      </c>
      <c r="AT85" s="73">
        <v>0.87745652235414018</v>
      </c>
      <c r="AU85" s="14">
        <f t="shared" si="50"/>
        <v>10912850.50902709</v>
      </c>
      <c r="AV85" s="15">
        <f t="shared" si="80"/>
        <v>10912850.50902709</v>
      </c>
      <c r="AW85" s="74">
        <v>0.10999396599513919</v>
      </c>
      <c r="AX85" s="14">
        <f t="shared" si="51"/>
        <v>1391542.257853057</v>
      </c>
      <c r="AY85" s="15">
        <f t="shared" si="52"/>
        <v>1200347.7077999632</v>
      </c>
      <c r="AZ85" s="75">
        <v>2.58E-2</v>
      </c>
      <c r="BA85" s="20">
        <f t="shared" si="53"/>
        <v>340352.25839999999</v>
      </c>
      <c r="BB85" s="20">
        <f t="shared" si="54"/>
        <v>334590.57114650472</v>
      </c>
      <c r="BC85" s="20">
        <f t="shared" si="55"/>
        <v>340352.25839999999</v>
      </c>
      <c r="BD85" s="21">
        <f t="shared" si="56"/>
        <v>334590.57114650472</v>
      </c>
      <c r="BE85" s="20">
        <f t="shared" si="77"/>
        <v>10601972.648253057</v>
      </c>
      <c r="BF85" s="20">
        <f t="shared" si="81"/>
        <v>8730795.8247062564</v>
      </c>
      <c r="BG85" s="22">
        <f t="shared" si="84"/>
        <v>4465590.7072019577</v>
      </c>
      <c r="BH85" s="22">
        <f t="shared" si="57"/>
        <v>-4265205.1175042987</v>
      </c>
      <c r="BI85" s="53">
        <v>1</v>
      </c>
      <c r="BJ85" s="22">
        <f t="shared" si="78"/>
        <v>6136381.9410510994</v>
      </c>
      <c r="BK85" s="22">
        <f t="shared" si="79"/>
        <v>4265205.1175042987</v>
      </c>
      <c r="BL85" s="23">
        <f t="shared" si="82"/>
        <v>8730795.8247062564</v>
      </c>
    </row>
    <row r="86" spans="1:64" hidden="1" x14ac:dyDescent="0.25">
      <c r="A86" s="53">
        <v>4</v>
      </c>
      <c r="B86" s="53" t="s">
        <v>63</v>
      </c>
      <c r="C86" s="54" t="s">
        <v>64</v>
      </c>
      <c r="D86" s="54">
        <v>45046</v>
      </c>
      <c r="E86" s="55" t="s">
        <v>69</v>
      </c>
      <c r="F86" s="55" t="s">
        <v>66</v>
      </c>
      <c r="G86" s="56">
        <v>2024</v>
      </c>
      <c r="H86" s="57">
        <v>1293000</v>
      </c>
      <c r="I86" s="14">
        <f t="shared" si="58"/>
        <v>21791000</v>
      </c>
      <c r="J86" s="67">
        <v>23084000</v>
      </c>
      <c r="K86" s="57">
        <v>536000</v>
      </c>
      <c r="L86" s="14">
        <f t="shared" si="59"/>
        <v>9043000</v>
      </c>
      <c r="M86" s="67">
        <v>9579000</v>
      </c>
      <c r="N86" s="14">
        <f t="shared" si="60"/>
        <v>757000</v>
      </c>
      <c r="O86" s="14">
        <f t="shared" si="61"/>
        <v>12748000</v>
      </c>
      <c r="P86" s="15">
        <f t="shared" si="62"/>
        <v>13505000</v>
      </c>
      <c r="Q86" s="57">
        <v>629000</v>
      </c>
      <c r="R86" s="57">
        <v>260000</v>
      </c>
      <c r="S86" s="15">
        <f t="shared" si="83"/>
        <v>369000</v>
      </c>
      <c r="T86" s="14">
        <f t="shared" si="63"/>
        <v>664000</v>
      </c>
      <c r="U86" s="14">
        <f t="shared" si="64"/>
        <v>388000</v>
      </c>
      <c r="V86" s="14">
        <f t="shared" si="65"/>
        <v>22455000</v>
      </c>
      <c r="W86" s="14">
        <f t="shared" si="66"/>
        <v>13136000</v>
      </c>
      <c r="X86" s="70">
        <v>1</v>
      </c>
      <c r="Y86" s="14">
        <f t="shared" si="67"/>
        <v>388000</v>
      </c>
      <c r="Z86" s="15">
        <f t="shared" si="68"/>
        <v>13136000</v>
      </c>
      <c r="AA86" s="57">
        <v>0</v>
      </c>
      <c r="AB86" s="57">
        <v>0</v>
      </c>
      <c r="AC86" s="15">
        <f t="shared" si="45"/>
        <v>0</v>
      </c>
      <c r="AD86" s="14">
        <f t="shared" si="69"/>
        <v>23084000</v>
      </c>
      <c r="AE86" s="15">
        <f t="shared" si="70"/>
        <v>23084000</v>
      </c>
      <c r="AF86" s="70">
        <v>0.95399999999999996</v>
      </c>
      <c r="AG86" s="70">
        <v>0</v>
      </c>
      <c r="AH86" s="14">
        <f t="shared" si="46"/>
        <v>22022136</v>
      </c>
      <c r="AI86" s="15">
        <f t="shared" si="47"/>
        <v>22022136</v>
      </c>
      <c r="AJ86" s="16">
        <f t="shared" si="71"/>
        <v>14</v>
      </c>
      <c r="AK86" s="71">
        <v>15</v>
      </c>
      <c r="AL86" s="72">
        <v>5.2337707133441276E-2</v>
      </c>
      <c r="AM86" s="18">
        <f t="shared" si="48"/>
        <v>0.94222005902172357</v>
      </c>
      <c r="AN86" s="14">
        <f t="shared" si="72"/>
        <v>12377002.695309361</v>
      </c>
      <c r="AO86" s="15">
        <f t="shared" si="73"/>
        <v>12377002.695309361</v>
      </c>
      <c r="AP86" s="16">
        <f t="shared" si="74"/>
        <v>14</v>
      </c>
      <c r="AQ86" s="19">
        <f t="shared" si="75"/>
        <v>15</v>
      </c>
      <c r="AR86" s="17">
        <f t="shared" si="76"/>
        <v>5.2337707133441276E-2</v>
      </c>
      <c r="AS86" s="18">
        <f t="shared" si="49"/>
        <v>0.94222005902172357</v>
      </c>
      <c r="AT86" s="73">
        <v>0.87745652235414018</v>
      </c>
      <c r="AU86" s="14">
        <f t="shared" si="50"/>
        <v>18206958.094162039</v>
      </c>
      <c r="AV86" s="15">
        <f t="shared" si="80"/>
        <v>18206958.094162039</v>
      </c>
      <c r="AW86" s="74">
        <v>0.10999396599513919</v>
      </c>
      <c r="AX86" s="14">
        <f t="shared" si="51"/>
        <v>2422302.0783243305</v>
      </c>
      <c r="AY86" s="15">
        <f t="shared" si="52"/>
        <v>2002655.5294841838</v>
      </c>
      <c r="AZ86" s="75">
        <v>2.58E-2</v>
      </c>
      <c r="BA86" s="20">
        <f t="shared" si="53"/>
        <v>595567.19999999995</v>
      </c>
      <c r="BB86" s="20">
        <f t="shared" si="54"/>
        <v>561155.36233540263</v>
      </c>
      <c r="BC86" s="20">
        <f t="shared" si="55"/>
        <v>595567.19999999995</v>
      </c>
      <c r="BD86" s="21">
        <f t="shared" si="56"/>
        <v>561155.36233540263</v>
      </c>
      <c r="BE86" s="20">
        <f t="shared" si="77"/>
        <v>11904005.278324328</v>
      </c>
      <c r="BF86" s="20">
        <f t="shared" si="81"/>
        <v>8393766.2906722631</v>
      </c>
      <c r="BG86" s="22">
        <f t="shared" si="84"/>
        <v>369000</v>
      </c>
      <c r="BH86" s="22">
        <f t="shared" si="57"/>
        <v>-8024766.2906722631</v>
      </c>
      <c r="BI86" s="53">
        <v>1</v>
      </c>
      <c r="BJ86" s="22">
        <f t="shared" si="78"/>
        <v>11535005.278324328</v>
      </c>
      <c r="BK86" s="22">
        <f t="shared" si="79"/>
        <v>8024766.2906722631</v>
      </c>
      <c r="BL86" s="23">
        <f t="shared" si="82"/>
        <v>8393766.2906722631</v>
      </c>
    </row>
    <row r="87" spans="1:64" hidden="1" x14ac:dyDescent="0.25">
      <c r="A87" s="53">
        <v>4</v>
      </c>
      <c r="B87" s="53" t="s">
        <v>63</v>
      </c>
      <c r="C87" s="54" t="s">
        <v>64</v>
      </c>
      <c r="D87" s="54">
        <v>45046</v>
      </c>
      <c r="E87" s="55" t="s">
        <v>70</v>
      </c>
      <c r="F87" s="55" t="s">
        <v>66</v>
      </c>
      <c r="G87" s="56">
        <v>2022</v>
      </c>
      <c r="H87" s="57">
        <v>24281121</v>
      </c>
      <c r="I87" s="14">
        <f t="shared" si="58"/>
        <v>0</v>
      </c>
      <c r="J87" s="67">
        <v>24281121</v>
      </c>
      <c r="K87" s="57">
        <v>7427662</v>
      </c>
      <c r="L87" s="14">
        <f t="shared" si="59"/>
        <v>0</v>
      </c>
      <c r="M87" s="67">
        <v>7427662</v>
      </c>
      <c r="N87" s="14">
        <f t="shared" si="60"/>
        <v>16853459</v>
      </c>
      <c r="O87" s="14">
        <f t="shared" si="61"/>
        <v>0</v>
      </c>
      <c r="P87" s="15">
        <f t="shared" si="62"/>
        <v>16853459</v>
      </c>
      <c r="Q87" s="57">
        <v>24281121</v>
      </c>
      <c r="R87" s="57">
        <v>7427662</v>
      </c>
      <c r="S87" s="15">
        <f t="shared" si="83"/>
        <v>16853459</v>
      </c>
      <c r="T87" s="14">
        <f t="shared" si="63"/>
        <v>0</v>
      </c>
      <c r="U87" s="14">
        <f t="shared" si="64"/>
        <v>0</v>
      </c>
      <c r="V87" s="14">
        <f t="shared" si="65"/>
        <v>0</v>
      </c>
      <c r="W87" s="14">
        <f t="shared" si="66"/>
        <v>0</v>
      </c>
      <c r="X87" s="70">
        <v>1</v>
      </c>
      <c r="Y87" s="14">
        <f t="shared" si="67"/>
        <v>0</v>
      </c>
      <c r="Z87" s="15">
        <f t="shared" si="68"/>
        <v>0</v>
      </c>
      <c r="AA87" s="57">
        <v>24281121</v>
      </c>
      <c r="AB87" s="57">
        <v>7427662</v>
      </c>
      <c r="AC87" s="15">
        <f t="shared" si="45"/>
        <v>16853459</v>
      </c>
      <c r="AD87" s="14">
        <f t="shared" si="69"/>
        <v>0</v>
      </c>
      <c r="AE87" s="15">
        <f t="shared" si="70"/>
        <v>0</v>
      </c>
      <c r="AF87" s="70">
        <v>0.89100000000000001</v>
      </c>
      <c r="AG87" s="70">
        <v>0</v>
      </c>
      <c r="AH87" s="14">
        <f t="shared" si="46"/>
        <v>0</v>
      </c>
      <c r="AI87" s="15">
        <f t="shared" si="47"/>
        <v>0</v>
      </c>
      <c r="AJ87" s="16">
        <f t="shared" si="71"/>
        <v>0</v>
      </c>
      <c r="AK87" s="71">
        <v>0</v>
      </c>
      <c r="AL87" s="72">
        <v>0</v>
      </c>
      <c r="AM87" s="18">
        <f t="shared" si="48"/>
        <v>1</v>
      </c>
      <c r="AN87" s="14">
        <f t="shared" si="72"/>
        <v>0</v>
      </c>
      <c r="AO87" s="15">
        <f t="shared" si="73"/>
        <v>0</v>
      </c>
      <c r="AP87" s="16">
        <f t="shared" si="74"/>
        <v>0</v>
      </c>
      <c r="AQ87" s="19">
        <f t="shared" si="75"/>
        <v>0</v>
      </c>
      <c r="AR87" s="17">
        <f t="shared" si="76"/>
        <v>0</v>
      </c>
      <c r="AS87" s="18">
        <f t="shared" si="49"/>
        <v>1</v>
      </c>
      <c r="AT87" s="73">
        <v>0.86200560565592232</v>
      </c>
      <c r="AU87" s="14">
        <f t="shared" si="50"/>
        <v>0</v>
      </c>
      <c r="AV87" s="15">
        <f t="shared" si="80"/>
        <v>0</v>
      </c>
      <c r="AW87" s="74">
        <v>8.839848032475417E-2</v>
      </c>
      <c r="AX87" s="14">
        <f t="shared" si="51"/>
        <v>0</v>
      </c>
      <c r="AY87" s="15">
        <f t="shared" si="52"/>
        <v>0</v>
      </c>
      <c r="AZ87" s="75">
        <v>1.35E-2</v>
      </c>
      <c r="BA87" s="20">
        <f t="shared" si="53"/>
        <v>0</v>
      </c>
      <c r="BB87" s="20">
        <f t="shared" si="54"/>
        <v>0</v>
      </c>
      <c r="BC87" s="20">
        <f t="shared" si="55"/>
        <v>0</v>
      </c>
      <c r="BD87" s="21">
        <f t="shared" si="56"/>
        <v>0</v>
      </c>
      <c r="BE87" s="20">
        <f t="shared" si="77"/>
        <v>0</v>
      </c>
      <c r="BF87" s="20">
        <f t="shared" si="81"/>
        <v>0</v>
      </c>
      <c r="BG87" s="22">
        <f t="shared" si="84"/>
        <v>0</v>
      </c>
      <c r="BH87" s="22">
        <f t="shared" si="57"/>
        <v>0</v>
      </c>
      <c r="BI87" s="53">
        <v>1</v>
      </c>
      <c r="BJ87" s="22">
        <f t="shared" si="78"/>
        <v>0</v>
      </c>
      <c r="BK87" s="22">
        <f t="shared" si="79"/>
        <v>0</v>
      </c>
      <c r="BL87" s="23">
        <f t="shared" si="82"/>
        <v>0</v>
      </c>
    </row>
    <row r="88" spans="1:64" hidden="1" x14ac:dyDescent="0.25">
      <c r="A88" s="53">
        <v>4</v>
      </c>
      <c r="B88" s="53" t="s">
        <v>63</v>
      </c>
      <c r="C88" s="54" t="s">
        <v>64</v>
      </c>
      <c r="D88" s="54">
        <v>45046</v>
      </c>
      <c r="E88" s="55" t="s">
        <v>70</v>
      </c>
      <c r="F88" s="55" t="s">
        <v>66</v>
      </c>
      <c r="G88" s="56">
        <v>2023</v>
      </c>
      <c r="H88" s="57">
        <v>15752269</v>
      </c>
      <c r="I88" s="14">
        <f t="shared" si="58"/>
        <v>8689000</v>
      </c>
      <c r="J88" s="67">
        <v>24441269</v>
      </c>
      <c r="K88" s="57">
        <v>5151812</v>
      </c>
      <c r="L88" s="14">
        <f t="shared" si="59"/>
        <v>3120000</v>
      </c>
      <c r="M88" s="67">
        <v>8271812</v>
      </c>
      <c r="N88" s="14">
        <f t="shared" si="60"/>
        <v>10600457</v>
      </c>
      <c r="O88" s="14">
        <f t="shared" si="61"/>
        <v>5569000</v>
      </c>
      <c r="P88" s="15">
        <f t="shared" si="62"/>
        <v>16169457</v>
      </c>
      <c r="Q88" s="57">
        <v>13910269</v>
      </c>
      <c r="R88" s="57">
        <v>4490812</v>
      </c>
      <c r="S88" s="15">
        <f t="shared" si="83"/>
        <v>9419457</v>
      </c>
      <c r="T88" s="14">
        <f t="shared" si="63"/>
        <v>1842000</v>
      </c>
      <c r="U88" s="14">
        <f t="shared" si="64"/>
        <v>1181000</v>
      </c>
      <c r="V88" s="14">
        <f t="shared" si="65"/>
        <v>10531000</v>
      </c>
      <c r="W88" s="14">
        <f t="shared" si="66"/>
        <v>6750000</v>
      </c>
      <c r="X88" s="70">
        <v>1</v>
      </c>
      <c r="Y88" s="14">
        <f t="shared" si="67"/>
        <v>1181000</v>
      </c>
      <c r="Z88" s="15">
        <f t="shared" si="68"/>
        <v>6750000</v>
      </c>
      <c r="AA88" s="57">
        <v>5851581</v>
      </c>
      <c r="AB88" s="57">
        <v>1913771.6106023837</v>
      </c>
      <c r="AC88" s="15">
        <f t="shared" si="45"/>
        <v>3937809.3893976165</v>
      </c>
      <c r="AD88" s="14">
        <f t="shared" si="69"/>
        <v>18589688</v>
      </c>
      <c r="AE88" s="15">
        <f t="shared" si="70"/>
        <v>18589688</v>
      </c>
      <c r="AF88" s="70">
        <v>1.0209999999999999</v>
      </c>
      <c r="AG88" s="70">
        <v>0</v>
      </c>
      <c r="AH88" s="14">
        <f t="shared" si="46"/>
        <v>18980071.447999999</v>
      </c>
      <c r="AI88" s="15">
        <f t="shared" si="47"/>
        <v>18980071.447999999</v>
      </c>
      <c r="AJ88" s="16">
        <f t="shared" si="71"/>
        <v>4</v>
      </c>
      <c r="AK88" s="71">
        <v>9</v>
      </c>
      <c r="AL88" s="72">
        <v>5.2555040428474031E-2</v>
      </c>
      <c r="AM88" s="18">
        <f t="shared" si="48"/>
        <v>0.98307139996490389</v>
      </c>
      <c r="AN88" s="14">
        <f t="shared" si="72"/>
        <v>6635731.9497631015</v>
      </c>
      <c r="AO88" s="15">
        <f t="shared" si="73"/>
        <v>6635731.9497631015</v>
      </c>
      <c r="AP88" s="16">
        <f t="shared" si="74"/>
        <v>4</v>
      </c>
      <c r="AQ88" s="19">
        <f t="shared" si="75"/>
        <v>9</v>
      </c>
      <c r="AR88" s="17">
        <f t="shared" si="76"/>
        <v>5.2555040428474031E-2</v>
      </c>
      <c r="AS88" s="18">
        <f t="shared" si="49"/>
        <v>0.98307139996490389</v>
      </c>
      <c r="AT88" s="73">
        <v>0.86200560565592232</v>
      </c>
      <c r="AU88" s="14">
        <f t="shared" si="50"/>
        <v>16083960.377883025</v>
      </c>
      <c r="AV88" s="15">
        <f t="shared" si="80"/>
        <v>16083960.377883025</v>
      </c>
      <c r="AW88" s="74">
        <v>8.839848032475417E-2</v>
      </c>
      <c r="AX88" s="14">
        <f t="shared" si="51"/>
        <v>1677809.4724584562</v>
      </c>
      <c r="AY88" s="15">
        <f t="shared" si="52"/>
        <v>1421797.6550084183</v>
      </c>
      <c r="AZ88" s="75">
        <v>1.35E-2</v>
      </c>
      <c r="BA88" s="20">
        <f t="shared" si="53"/>
        <v>250960.788</v>
      </c>
      <c r="BB88" s="20">
        <f t="shared" si="54"/>
        <v>246712.37319545547</v>
      </c>
      <c r="BC88" s="20">
        <f t="shared" si="55"/>
        <v>250960.788</v>
      </c>
      <c r="BD88" s="21">
        <f t="shared" si="56"/>
        <v>246712.37319545547</v>
      </c>
      <c r="BE88" s="20">
        <f t="shared" si="77"/>
        <v>14158841.708458453</v>
      </c>
      <c r="BF88" s="20">
        <f t="shared" si="81"/>
        <v>11116738.456323795</v>
      </c>
      <c r="BG88" s="22">
        <f t="shared" si="84"/>
        <v>5481647.6106023835</v>
      </c>
      <c r="BH88" s="22">
        <f t="shared" si="57"/>
        <v>-5635090.8457214115</v>
      </c>
      <c r="BI88" s="53">
        <v>1</v>
      </c>
      <c r="BJ88" s="22">
        <f t="shared" si="78"/>
        <v>8677194.0978560708</v>
      </c>
      <c r="BK88" s="22">
        <f t="shared" si="79"/>
        <v>5635090.8457214115</v>
      </c>
      <c r="BL88" s="23">
        <f t="shared" si="82"/>
        <v>11116738.456323795</v>
      </c>
    </row>
    <row r="89" spans="1:64" hidden="1" x14ac:dyDescent="0.25">
      <c r="A89" s="53">
        <v>4</v>
      </c>
      <c r="B89" s="53" t="s">
        <v>63</v>
      </c>
      <c r="C89" s="54" t="s">
        <v>64</v>
      </c>
      <c r="D89" s="54">
        <v>45046</v>
      </c>
      <c r="E89" s="55" t="s">
        <v>70</v>
      </c>
      <c r="F89" s="55" t="s">
        <v>66</v>
      </c>
      <c r="G89" s="56">
        <v>2024</v>
      </c>
      <c r="H89" s="57">
        <v>1910000</v>
      </c>
      <c r="I89" s="14">
        <f t="shared" si="58"/>
        <v>29232000</v>
      </c>
      <c r="J89" s="67">
        <v>31142000</v>
      </c>
      <c r="K89" s="57">
        <v>685000</v>
      </c>
      <c r="L89" s="14">
        <f t="shared" si="59"/>
        <v>10495000</v>
      </c>
      <c r="M89" s="67">
        <v>11180000</v>
      </c>
      <c r="N89" s="14">
        <f t="shared" si="60"/>
        <v>1225000</v>
      </c>
      <c r="O89" s="14">
        <f t="shared" si="61"/>
        <v>18737000</v>
      </c>
      <c r="P89" s="15">
        <f t="shared" si="62"/>
        <v>19962000</v>
      </c>
      <c r="Q89" s="57">
        <v>976000</v>
      </c>
      <c r="R89" s="57">
        <v>350000</v>
      </c>
      <c r="S89" s="15">
        <f t="shared" si="83"/>
        <v>626000</v>
      </c>
      <c r="T89" s="14">
        <f t="shared" si="63"/>
        <v>934000</v>
      </c>
      <c r="U89" s="14">
        <f t="shared" si="64"/>
        <v>599000</v>
      </c>
      <c r="V89" s="14">
        <f t="shared" si="65"/>
        <v>30166000</v>
      </c>
      <c r="W89" s="14">
        <f t="shared" si="66"/>
        <v>19336000</v>
      </c>
      <c r="X89" s="70">
        <v>1</v>
      </c>
      <c r="Y89" s="14">
        <f t="shared" si="67"/>
        <v>599000</v>
      </c>
      <c r="Z89" s="15">
        <f t="shared" si="68"/>
        <v>19336000</v>
      </c>
      <c r="AA89" s="57">
        <v>0</v>
      </c>
      <c r="AB89" s="57">
        <v>0</v>
      </c>
      <c r="AC89" s="15">
        <f t="shared" si="45"/>
        <v>0</v>
      </c>
      <c r="AD89" s="14">
        <f t="shared" si="69"/>
        <v>31142000</v>
      </c>
      <c r="AE89" s="15">
        <f t="shared" si="70"/>
        <v>31142000</v>
      </c>
      <c r="AF89" s="70">
        <v>1.0209999999999999</v>
      </c>
      <c r="AG89" s="70">
        <v>0</v>
      </c>
      <c r="AH89" s="14">
        <f t="shared" si="46"/>
        <v>31795981.999999996</v>
      </c>
      <c r="AI89" s="15">
        <f t="shared" si="47"/>
        <v>31795981.999999996</v>
      </c>
      <c r="AJ89" s="16">
        <f t="shared" si="71"/>
        <v>14</v>
      </c>
      <c r="AK89" s="71">
        <v>15</v>
      </c>
      <c r="AL89" s="72">
        <v>5.2337707133441276E-2</v>
      </c>
      <c r="AM89" s="18">
        <f t="shared" si="48"/>
        <v>0.94222005902172357</v>
      </c>
      <c r="AN89" s="14">
        <f t="shared" si="72"/>
        <v>18218767.061244048</v>
      </c>
      <c r="AO89" s="15">
        <f t="shared" si="73"/>
        <v>18218767.061244048</v>
      </c>
      <c r="AP89" s="16">
        <f t="shared" si="74"/>
        <v>14</v>
      </c>
      <c r="AQ89" s="19">
        <f t="shared" si="75"/>
        <v>15</v>
      </c>
      <c r="AR89" s="17">
        <f t="shared" si="76"/>
        <v>5.2337707133441276E-2</v>
      </c>
      <c r="AS89" s="18">
        <f t="shared" si="49"/>
        <v>0.94222005902172357</v>
      </c>
      <c r="AT89" s="73">
        <v>0.86200560565592232</v>
      </c>
      <c r="AU89" s="14">
        <f t="shared" si="50"/>
        <v>25824663.91442205</v>
      </c>
      <c r="AV89" s="15">
        <f t="shared" si="80"/>
        <v>25824663.91442205</v>
      </c>
      <c r="AW89" s="74">
        <v>8.839848032475417E-2</v>
      </c>
      <c r="AX89" s="14">
        <f t="shared" si="51"/>
        <v>2810716.4892332372</v>
      </c>
      <c r="AY89" s="15">
        <f t="shared" si="52"/>
        <v>2282861.0449324264</v>
      </c>
      <c r="AZ89" s="75">
        <v>1.35E-2</v>
      </c>
      <c r="BA89" s="20">
        <f t="shared" si="53"/>
        <v>420417</v>
      </c>
      <c r="BB89" s="20">
        <f t="shared" si="54"/>
        <v>396125.33055373596</v>
      </c>
      <c r="BC89" s="20">
        <f t="shared" si="55"/>
        <v>420417</v>
      </c>
      <c r="BD89" s="21">
        <f t="shared" si="56"/>
        <v>396125.33055373596</v>
      </c>
      <c r="BE89" s="20">
        <f t="shared" si="77"/>
        <v>15691115.489233233</v>
      </c>
      <c r="BF89" s="20">
        <f t="shared" si="81"/>
        <v>10284883.228664164</v>
      </c>
      <c r="BG89" s="22">
        <f t="shared" si="84"/>
        <v>626000</v>
      </c>
      <c r="BH89" s="22">
        <f t="shared" si="57"/>
        <v>-9658883.2286641635</v>
      </c>
      <c r="BI89" s="53">
        <v>1</v>
      </c>
      <c r="BJ89" s="22">
        <f t="shared" si="78"/>
        <v>15065115.489233233</v>
      </c>
      <c r="BK89" s="22">
        <f t="shared" si="79"/>
        <v>9658883.2286641635</v>
      </c>
      <c r="BL89" s="23">
        <f t="shared" si="82"/>
        <v>10284883.228664164</v>
      </c>
    </row>
    <row r="90" spans="1:64" hidden="1" x14ac:dyDescent="0.25">
      <c r="A90" s="53">
        <v>4</v>
      </c>
      <c r="B90" s="53" t="s">
        <v>63</v>
      </c>
      <c r="C90" s="54" t="s">
        <v>64</v>
      </c>
      <c r="D90" s="54">
        <v>45046</v>
      </c>
      <c r="E90" s="55" t="s">
        <v>71</v>
      </c>
      <c r="F90" s="55" t="s">
        <v>66</v>
      </c>
      <c r="G90" s="56">
        <v>2022</v>
      </c>
      <c r="H90" s="57">
        <v>6396846</v>
      </c>
      <c r="I90" s="14">
        <f t="shared" si="58"/>
        <v>0</v>
      </c>
      <c r="J90" s="67">
        <v>6396846</v>
      </c>
      <c r="K90" s="57">
        <v>1798232</v>
      </c>
      <c r="L90" s="14">
        <f t="shared" si="59"/>
        <v>0</v>
      </c>
      <c r="M90" s="67">
        <v>1798232</v>
      </c>
      <c r="N90" s="14">
        <f t="shared" si="60"/>
        <v>4598614</v>
      </c>
      <c r="O90" s="14">
        <f t="shared" si="61"/>
        <v>0</v>
      </c>
      <c r="P90" s="15">
        <f t="shared" si="62"/>
        <v>4598614</v>
      </c>
      <c r="Q90" s="57">
        <v>6396846</v>
      </c>
      <c r="R90" s="57">
        <v>1798232</v>
      </c>
      <c r="S90" s="15">
        <f t="shared" si="83"/>
        <v>4598614</v>
      </c>
      <c r="T90" s="14">
        <f t="shared" si="63"/>
        <v>0</v>
      </c>
      <c r="U90" s="14">
        <f t="shared" si="64"/>
        <v>0</v>
      </c>
      <c r="V90" s="14">
        <f t="shared" si="65"/>
        <v>0</v>
      </c>
      <c r="W90" s="14">
        <f t="shared" si="66"/>
        <v>0</v>
      </c>
      <c r="X90" s="70">
        <v>1</v>
      </c>
      <c r="Y90" s="14">
        <f t="shared" si="67"/>
        <v>0</v>
      </c>
      <c r="Z90" s="15">
        <f t="shared" si="68"/>
        <v>0</v>
      </c>
      <c r="AA90" s="57">
        <v>6396846</v>
      </c>
      <c r="AB90" s="57">
        <v>1798232.0000000002</v>
      </c>
      <c r="AC90" s="15">
        <f t="shared" si="45"/>
        <v>4598614</v>
      </c>
      <c r="AD90" s="14">
        <f t="shared" si="69"/>
        <v>0</v>
      </c>
      <c r="AE90" s="15">
        <f t="shared" si="70"/>
        <v>0</v>
      </c>
      <c r="AF90" s="70">
        <v>0.86299999999999999</v>
      </c>
      <c r="AG90" s="70">
        <v>0</v>
      </c>
      <c r="AH90" s="14">
        <f t="shared" si="46"/>
        <v>0</v>
      </c>
      <c r="AI90" s="15">
        <f t="shared" si="47"/>
        <v>0</v>
      </c>
      <c r="AJ90" s="16">
        <f t="shared" si="71"/>
        <v>0</v>
      </c>
      <c r="AK90" s="71">
        <v>0</v>
      </c>
      <c r="AL90" s="72">
        <v>0</v>
      </c>
      <c r="AM90" s="18">
        <f t="shared" si="48"/>
        <v>1</v>
      </c>
      <c r="AN90" s="14">
        <f t="shared" si="72"/>
        <v>0</v>
      </c>
      <c r="AO90" s="15">
        <f t="shared" si="73"/>
        <v>0</v>
      </c>
      <c r="AP90" s="16">
        <f t="shared" si="74"/>
        <v>0</v>
      </c>
      <c r="AQ90" s="19">
        <f t="shared" si="75"/>
        <v>0</v>
      </c>
      <c r="AR90" s="17">
        <f t="shared" si="76"/>
        <v>0</v>
      </c>
      <c r="AS90" s="18">
        <f t="shared" si="49"/>
        <v>1</v>
      </c>
      <c r="AT90" s="73">
        <v>0.89014911840146116</v>
      </c>
      <c r="AU90" s="14">
        <f t="shared" si="50"/>
        <v>0</v>
      </c>
      <c r="AV90" s="15">
        <f t="shared" si="80"/>
        <v>0</v>
      </c>
      <c r="AW90" s="74">
        <v>7.3309423347455327E-2</v>
      </c>
      <c r="AX90" s="14">
        <f t="shared" si="51"/>
        <v>0</v>
      </c>
      <c r="AY90" s="15">
        <f t="shared" si="52"/>
        <v>0</v>
      </c>
      <c r="AZ90" s="75">
        <v>1.9599999999999999E-2</v>
      </c>
      <c r="BA90" s="20">
        <f t="shared" si="53"/>
        <v>0</v>
      </c>
      <c r="BB90" s="20">
        <f t="shared" si="54"/>
        <v>0</v>
      </c>
      <c r="BC90" s="20">
        <f t="shared" si="55"/>
        <v>0</v>
      </c>
      <c r="BD90" s="21">
        <f t="shared" si="56"/>
        <v>0</v>
      </c>
      <c r="BE90" s="20">
        <f t="shared" si="77"/>
        <v>0</v>
      </c>
      <c r="BF90" s="20">
        <f t="shared" si="81"/>
        <v>0</v>
      </c>
      <c r="BG90" s="22">
        <f t="shared" si="84"/>
        <v>0</v>
      </c>
      <c r="BH90" s="22">
        <f t="shared" si="57"/>
        <v>0</v>
      </c>
      <c r="BI90" s="53">
        <v>1</v>
      </c>
      <c r="BJ90" s="22">
        <f t="shared" si="78"/>
        <v>0</v>
      </c>
      <c r="BK90" s="22">
        <f t="shared" si="79"/>
        <v>0</v>
      </c>
      <c r="BL90" s="23">
        <f t="shared" si="82"/>
        <v>0</v>
      </c>
    </row>
    <row r="91" spans="1:64" hidden="1" x14ac:dyDescent="0.25">
      <c r="A91" s="53">
        <v>4</v>
      </c>
      <c r="B91" s="53" t="s">
        <v>63</v>
      </c>
      <c r="C91" s="54" t="s">
        <v>64</v>
      </c>
      <c r="D91" s="54">
        <v>45046</v>
      </c>
      <c r="E91" s="55" t="s">
        <v>71</v>
      </c>
      <c r="F91" s="55" t="s">
        <v>66</v>
      </c>
      <c r="G91" s="56">
        <v>2023</v>
      </c>
      <c r="H91" s="57">
        <v>3253254</v>
      </c>
      <c r="I91" s="14">
        <f t="shared" si="58"/>
        <v>967000</v>
      </c>
      <c r="J91" s="67">
        <v>4220254</v>
      </c>
      <c r="K91" s="57">
        <v>993830</v>
      </c>
      <c r="L91" s="14">
        <f t="shared" si="59"/>
        <v>341000</v>
      </c>
      <c r="M91" s="67">
        <v>1334830</v>
      </c>
      <c r="N91" s="14">
        <f t="shared" si="60"/>
        <v>2259424</v>
      </c>
      <c r="O91" s="14">
        <f t="shared" si="61"/>
        <v>626000</v>
      </c>
      <c r="P91" s="15">
        <f t="shared" si="62"/>
        <v>2885424</v>
      </c>
      <c r="Q91" s="57">
        <v>2981254</v>
      </c>
      <c r="R91" s="57">
        <v>897830</v>
      </c>
      <c r="S91" s="15">
        <f t="shared" si="83"/>
        <v>2083424</v>
      </c>
      <c r="T91" s="14">
        <f t="shared" si="63"/>
        <v>272000</v>
      </c>
      <c r="U91" s="14">
        <f t="shared" si="64"/>
        <v>176000</v>
      </c>
      <c r="V91" s="14">
        <f t="shared" si="65"/>
        <v>1239000</v>
      </c>
      <c r="W91" s="14">
        <f t="shared" si="66"/>
        <v>802000</v>
      </c>
      <c r="X91" s="70">
        <v>1</v>
      </c>
      <c r="Y91" s="14">
        <f t="shared" si="67"/>
        <v>176000</v>
      </c>
      <c r="Z91" s="15">
        <f t="shared" si="68"/>
        <v>802000</v>
      </c>
      <c r="AA91" s="57">
        <v>1470350</v>
      </c>
      <c r="AB91" s="57">
        <v>449174.25460784801</v>
      </c>
      <c r="AC91" s="15">
        <f t="shared" si="45"/>
        <v>1021175.745392152</v>
      </c>
      <c r="AD91" s="14">
        <f t="shared" si="69"/>
        <v>2749904</v>
      </c>
      <c r="AE91" s="15">
        <f t="shared" si="70"/>
        <v>2749904</v>
      </c>
      <c r="AF91" s="70">
        <v>1</v>
      </c>
      <c r="AG91" s="70">
        <v>0</v>
      </c>
      <c r="AH91" s="14">
        <f t="shared" si="46"/>
        <v>2749904</v>
      </c>
      <c r="AI91" s="15">
        <f t="shared" si="47"/>
        <v>2749904</v>
      </c>
      <c r="AJ91" s="16">
        <f t="shared" si="71"/>
        <v>4</v>
      </c>
      <c r="AK91" s="71">
        <v>9</v>
      </c>
      <c r="AL91" s="72">
        <v>5.2555040428474031E-2</v>
      </c>
      <c r="AM91" s="18">
        <f t="shared" si="48"/>
        <v>0.98307139996490389</v>
      </c>
      <c r="AN91" s="14">
        <f t="shared" si="72"/>
        <v>788423.2627718529</v>
      </c>
      <c r="AO91" s="15">
        <f t="shared" si="73"/>
        <v>788423.2627718529</v>
      </c>
      <c r="AP91" s="16">
        <f t="shared" si="74"/>
        <v>4</v>
      </c>
      <c r="AQ91" s="19">
        <f t="shared" si="75"/>
        <v>9</v>
      </c>
      <c r="AR91" s="17">
        <f t="shared" si="76"/>
        <v>5.2555040428474031E-2</v>
      </c>
      <c r="AS91" s="18">
        <f t="shared" si="49"/>
        <v>0.98307139996490389</v>
      </c>
      <c r="AT91" s="73">
        <v>0.89014911840146116</v>
      </c>
      <c r="AU91" s="14">
        <f t="shared" si="50"/>
        <v>2406386.3773187958</v>
      </c>
      <c r="AV91" s="15">
        <f t="shared" si="80"/>
        <v>2406386.3773187958</v>
      </c>
      <c r="AW91" s="74">
        <v>7.3309423347455327E-2</v>
      </c>
      <c r="AX91" s="14">
        <f t="shared" si="51"/>
        <v>201593.87650086079</v>
      </c>
      <c r="AY91" s="15">
        <f t="shared" si="52"/>
        <v>176410.79767241297</v>
      </c>
      <c r="AZ91" s="75">
        <v>1.9599999999999999E-2</v>
      </c>
      <c r="BA91" s="20">
        <f t="shared" si="53"/>
        <v>53898.118399999999</v>
      </c>
      <c r="BB91" s="20">
        <f t="shared" si="54"/>
        <v>52985.698710962148</v>
      </c>
      <c r="BC91" s="20">
        <f t="shared" si="55"/>
        <v>53898.118399999999</v>
      </c>
      <c r="BD91" s="21">
        <f t="shared" si="56"/>
        <v>52985.698710962148</v>
      </c>
      <c r="BE91" s="20">
        <f t="shared" si="77"/>
        <v>2203395.9949008608</v>
      </c>
      <c r="BF91" s="20">
        <f t="shared" si="81"/>
        <v>1847359.610930318</v>
      </c>
      <c r="BG91" s="22">
        <f t="shared" si="84"/>
        <v>1062248.2546078479</v>
      </c>
      <c r="BH91" s="22">
        <f t="shared" si="57"/>
        <v>-785111.35632247012</v>
      </c>
      <c r="BI91" s="53">
        <v>1</v>
      </c>
      <c r="BJ91" s="22">
        <f t="shared" si="78"/>
        <v>1141147.7402930129</v>
      </c>
      <c r="BK91" s="22">
        <f t="shared" si="79"/>
        <v>785111.35632247012</v>
      </c>
      <c r="BL91" s="23">
        <f t="shared" si="82"/>
        <v>1847359.610930318</v>
      </c>
    </row>
    <row r="92" spans="1:64" hidden="1" x14ac:dyDescent="0.25">
      <c r="A92" s="58">
        <v>4</v>
      </c>
      <c r="B92" s="58" t="s">
        <v>63</v>
      </c>
      <c r="C92" s="59" t="s">
        <v>64</v>
      </c>
      <c r="D92" s="59">
        <v>45046</v>
      </c>
      <c r="E92" s="60" t="s">
        <v>71</v>
      </c>
      <c r="F92" s="60" t="s">
        <v>66</v>
      </c>
      <c r="G92" s="61">
        <v>2024</v>
      </c>
      <c r="H92" s="62">
        <v>286000</v>
      </c>
      <c r="I92" s="24">
        <f t="shared" si="58"/>
        <v>3624000</v>
      </c>
      <c r="J92" s="68">
        <v>3910000</v>
      </c>
      <c r="K92" s="62">
        <v>101000</v>
      </c>
      <c r="L92" s="24">
        <f t="shared" si="59"/>
        <v>1280000</v>
      </c>
      <c r="M92" s="68">
        <v>1381000</v>
      </c>
      <c r="N92" s="24">
        <f t="shared" si="60"/>
        <v>185000</v>
      </c>
      <c r="O92" s="24">
        <f t="shared" si="61"/>
        <v>2344000</v>
      </c>
      <c r="P92" s="25">
        <f t="shared" si="62"/>
        <v>2529000</v>
      </c>
      <c r="Q92" s="62">
        <v>148000</v>
      </c>
      <c r="R92" s="62">
        <v>52000</v>
      </c>
      <c r="S92" s="25">
        <f t="shared" si="83"/>
        <v>96000</v>
      </c>
      <c r="T92" s="24">
        <f t="shared" si="63"/>
        <v>138000</v>
      </c>
      <c r="U92" s="24">
        <f t="shared" si="64"/>
        <v>89000</v>
      </c>
      <c r="V92" s="24">
        <f t="shared" si="65"/>
        <v>3762000</v>
      </c>
      <c r="W92" s="24">
        <f t="shared" si="66"/>
        <v>2433000</v>
      </c>
      <c r="X92" s="77">
        <v>1</v>
      </c>
      <c r="Y92" s="24">
        <f t="shared" si="67"/>
        <v>89000</v>
      </c>
      <c r="Z92" s="25">
        <f t="shared" si="68"/>
        <v>2433000</v>
      </c>
      <c r="AA92" s="62">
        <v>0</v>
      </c>
      <c r="AB92" s="62">
        <v>0</v>
      </c>
      <c r="AC92" s="25">
        <f t="shared" si="45"/>
        <v>0</v>
      </c>
      <c r="AD92" s="24">
        <f t="shared" si="69"/>
        <v>3910000</v>
      </c>
      <c r="AE92" s="25">
        <f t="shared" si="70"/>
        <v>3910000</v>
      </c>
      <c r="AF92" s="77">
        <v>1</v>
      </c>
      <c r="AG92" s="77">
        <v>0</v>
      </c>
      <c r="AH92" s="24">
        <f t="shared" si="46"/>
        <v>3910000</v>
      </c>
      <c r="AI92" s="25">
        <f t="shared" si="47"/>
        <v>3910000</v>
      </c>
      <c r="AJ92" s="26">
        <f t="shared" si="71"/>
        <v>14</v>
      </c>
      <c r="AK92" s="81">
        <v>15</v>
      </c>
      <c r="AL92" s="82">
        <v>5.2337707133441276E-2</v>
      </c>
      <c r="AM92" s="28">
        <f t="shared" si="48"/>
        <v>0.94222005902172357</v>
      </c>
      <c r="AN92" s="24">
        <f t="shared" si="72"/>
        <v>2292421.4035998536</v>
      </c>
      <c r="AO92" s="25">
        <f t="shared" si="73"/>
        <v>2292421.4035998536</v>
      </c>
      <c r="AP92" s="26">
        <f t="shared" si="74"/>
        <v>14</v>
      </c>
      <c r="AQ92" s="29">
        <f t="shared" si="75"/>
        <v>15</v>
      </c>
      <c r="AR92" s="27">
        <f t="shared" si="76"/>
        <v>5.2337707133441276E-2</v>
      </c>
      <c r="AS92" s="28">
        <f t="shared" si="49"/>
        <v>0.94222005902172357</v>
      </c>
      <c r="AT92" s="85">
        <v>0.89014911840146116</v>
      </c>
      <c r="AU92" s="24">
        <f t="shared" si="50"/>
        <v>3279380.9475743873</v>
      </c>
      <c r="AV92" s="25">
        <f t="shared" si="80"/>
        <v>3279380.9475743873</v>
      </c>
      <c r="AW92" s="82">
        <v>7.3309423347455327E-2</v>
      </c>
      <c r="AX92" s="24">
        <f t="shared" si="51"/>
        <v>286639.84528855031</v>
      </c>
      <c r="AY92" s="25">
        <f t="shared" si="52"/>
        <v>240409.52620330997</v>
      </c>
      <c r="AZ92" s="88">
        <v>1.9599999999999999E-2</v>
      </c>
      <c r="BA92" s="30">
        <f t="shared" si="53"/>
        <v>76636</v>
      </c>
      <c r="BB92" s="30">
        <f t="shared" si="54"/>
        <v>72207.976443188803</v>
      </c>
      <c r="BC92" s="30">
        <f t="shared" si="55"/>
        <v>76636</v>
      </c>
      <c r="BD92" s="31">
        <f t="shared" si="56"/>
        <v>72207.976443188803</v>
      </c>
      <c r="BE92" s="30">
        <f t="shared" si="77"/>
        <v>1840275.8452885505</v>
      </c>
      <c r="BF92" s="30">
        <f t="shared" si="81"/>
        <v>1299577.0466210325</v>
      </c>
      <c r="BG92" s="32">
        <f t="shared" si="84"/>
        <v>96000</v>
      </c>
      <c r="BH92" s="32">
        <f t="shared" si="57"/>
        <v>-1203577.0466210325</v>
      </c>
      <c r="BI92" s="58">
        <v>1</v>
      </c>
      <c r="BJ92" s="32">
        <f t="shared" si="78"/>
        <v>1744275.8452885505</v>
      </c>
      <c r="BK92" s="32">
        <f t="shared" si="79"/>
        <v>1203577.0466210325</v>
      </c>
      <c r="BL92" s="33">
        <f t="shared" si="82"/>
        <v>1299577.0466210325</v>
      </c>
    </row>
    <row r="93" spans="1:64" hidden="1" x14ac:dyDescent="0.25">
      <c r="A93" s="53">
        <v>4</v>
      </c>
      <c r="B93" s="53" t="s">
        <v>63</v>
      </c>
      <c r="C93" s="54" t="s">
        <v>64</v>
      </c>
      <c r="D93" s="54">
        <v>45077</v>
      </c>
      <c r="E93" s="55" t="s">
        <v>65</v>
      </c>
      <c r="F93" s="55" t="s">
        <v>66</v>
      </c>
      <c r="G93" s="56">
        <v>2022</v>
      </c>
      <c r="H93" s="57">
        <v>485099604</v>
      </c>
      <c r="I93" s="14">
        <f t="shared" si="58"/>
        <v>0</v>
      </c>
      <c r="J93" s="67">
        <v>485099604</v>
      </c>
      <c r="K93" s="57">
        <v>136542797</v>
      </c>
      <c r="L93" s="14">
        <f t="shared" si="59"/>
        <v>0</v>
      </c>
      <c r="M93" s="67">
        <v>136542797</v>
      </c>
      <c r="N93" s="14">
        <f t="shared" si="60"/>
        <v>348556807</v>
      </c>
      <c r="O93" s="14">
        <f t="shared" si="61"/>
        <v>0</v>
      </c>
      <c r="P93" s="15">
        <f t="shared" si="62"/>
        <v>348556807</v>
      </c>
      <c r="Q93" s="57">
        <v>485099604</v>
      </c>
      <c r="R93" s="57">
        <v>136542797</v>
      </c>
      <c r="S93" s="15">
        <f t="shared" si="83"/>
        <v>348556807</v>
      </c>
      <c r="T93" s="14">
        <f t="shared" si="63"/>
        <v>0</v>
      </c>
      <c r="U93" s="14">
        <f t="shared" si="64"/>
        <v>0</v>
      </c>
      <c r="V93" s="14">
        <f t="shared" si="65"/>
        <v>0</v>
      </c>
      <c r="W93" s="14">
        <f t="shared" si="66"/>
        <v>0</v>
      </c>
      <c r="X93" s="70">
        <v>1</v>
      </c>
      <c r="Y93" s="14">
        <f t="shared" si="67"/>
        <v>0</v>
      </c>
      <c r="Z93" s="15">
        <f t="shared" si="68"/>
        <v>0</v>
      </c>
      <c r="AA93" s="57">
        <v>485099604</v>
      </c>
      <c r="AB93" s="57">
        <v>136542797</v>
      </c>
      <c r="AC93" s="15">
        <f t="shared" si="45"/>
        <v>348556807</v>
      </c>
      <c r="AD93" s="14">
        <f t="shared" si="69"/>
        <v>0</v>
      </c>
      <c r="AE93" s="15">
        <f t="shared" si="70"/>
        <v>0</v>
      </c>
      <c r="AF93" s="70">
        <v>1.177</v>
      </c>
      <c r="AG93" s="70">
        <v>0</v>
      </c>
      <c r="AH93" s="14">
        <f t="shared" si="46"/>
        <v>0</v>
      </c>
      <c r="AI93" s="15">
        <f t="shared" si="47"/>
        <v>0</v>
      </c>
      <c r="AJ93" s="16">
        <f t="shared" si="71"/>
        <v>0</v>
      </c>
      <c r="AK93" s="71">
        <v>0</v>
      </c>
      <c r="AL93" s="72">
        <v>0</v>
      </c>
      <c r="AM93" s="18">
        <f t="shared" si="48"/>
        <v>1</v>
      </c>
      <c r="AN93" s="14">
        <f t="shared" si="72"/>
        <v>0</v>
      </c>
      <c r="AO93" s="15">
        <f t="shared" si="73"/>
        <v>0</v>
      </c>
      <c r="AP93" s="16">
        <f t="shared" si="74"/>
        <v>0</v>
      </c>
      <c r="AQ93" s="19">
        <f t="shared" si="75"/>
        <v>0</v>
      </c>
      <c r="AR93" s="17">
        <f t="shared" si="76"/>
        <v>0</v>
      </c>
      <c r="AS93" s="18">
        <f t="shared" si="49"/>
        <v>1</v>
      </c>
      <c r="AT93" s="73">
        <v>0.88450765268544418</v>
      </c>
      <c r="AU93" s="14">
        <f t="shared" si="50"/>
        <v>0</v>
      </c>
      <c r="AV93" s="15">
        <f t="shared" si="80"/>
        <v>0</v>
      </c>
      <c r="AW93" s="74">
        <v>7.2144853467420111E-2</v>
      </c>
      <c r="AX93" s="14">
        <f t="shared" si="51"/>
        <v>0</v>
      </c>
      <c r="AY93" s="15">
        <f t="shared" si="52"/>
        <v>0</v>
      </c>
      <c r="AZ93" s="75">
        <v>2.3E-3</v>
      </c>
      <c r="BA93" s="20">
        <f t="shared" si="53"/>
        <v>0</v>
      </c>
      <c r="BB93" s="20">
        <f t="shared" si="54"/>
        <v>0</v>
      </c>
      <c r="BC93" s="20">
        <f t="shared" si="55"/>
        <v>0</v>
      </c>
      <c r="BD93" s="21">
        <f t="shared" si="56"/>
        <v>0</v>
      </c>
      <c r="BE93" s="20">
        <f t="shared" si="77"/>
        <v>0</v>
      </c>
      <c r="BF93" s="20">
        <f t="shared" si="81"/>
        <v>0</v>
      </c>
      <c r="BG93" s="22">
        <f t="shared" si="84"/>
        <v>0</v>
      </c>
      <c r="BH93" s="22">
        <f t="shared" si="57"/>
        <v>0</v>
      </c>
      <c r="BI93" s="53">
        <v>1</v>
      </c>
      <c r="BJ93" s="22">
        <f t="shared" si="78"/>
        <v>0</v>
      </c>
      <c r="BK93" s="22">
        <f t="shared" si="79"/>
        <v>0</v>
      </c>
      <c r="BL93" s="23">
        <f t="shared" si="82"/>
        <v>0</v>
      </c>
    </row>
    <row r="94" spans="1:64" hidden="1" x14ac:dyDescent="0.25">
      <c r="A94" s="53">
        <v>4</v>
      </c>
      <c r="B94" s="53" t="s">
        <v>63</v>
      </c>
      <c r="C94" s="54" t="s">
        <v>64</v>
      </c>
      <c r="D94" s="54">
        <v>45077</v>
      </c>
      <c r="E94" s="55" t="s">
        <v>65</v>
      </c>
      <c r="F94" s="55" t="s">
        <v>66</v>
      </c>
      <c r="G94" s="56">
        <v>2023</v>
      </c>
      <c r="H94" s="57">
        <v>430276018</v>
      </c>
      <c r="I94" s="14">
        <f t="shared" si="58"/>
        <v>95553000</v>
      </c>
      <c r="J94" s="67">
        <v>525829018</v>
      </c>
      <c r="K94" s="57">
        <v>127097496</v>
      </c>
      <c r="L94" s="14">
        <f t="shared" si="59"/>
        <v>30299000</v>
      </c>
      <c r="M94" s="67">
        <v>157396496</v>
      </c>
      <c r="N94" s="14">
        <f t="shared" si="60"/>
        <v>303178522</v>
      </c>
      <c r="O94" s="14">
        <f t="shared" si="61"/>
        <v>65254000</v>
      </c>
      <c r="P94" s="15">
        <f t="shared" si="62"/>
        <v>368432522</v>
      </c>
      <c r="Q94" s="57">
        <v>398417018</v>
      </c>
      <c r="R94" s="57">
        <v>116995496</v>
      </c>
      <c r="S94" s="15">
        <f t="shared" si="83"/>
        <v>281421522</v>
      </c>
      <c r="T94" s="14">
        <f t="shared" si="63"/>
        <v>31859000</v>
      </c>
      <c r="U94" s="14">
        <f t="shared" si="64"/>
        <v>21757000</v>
      </c>
      <c r="V94" s="14">
        <f t="shared" si="65"/>
        <v>127412000</v>
      </c>
      <c r="W94" s="14">
        <f t="shared" si="66"/>
        <v>87011000</v>
      </c>
      <c r="X94" s="70">
        <v>1</v>
      </c>
      <c r="Y94" s="14">
        <f t="shared" si="67"/>
        <v>21757000</v>
      </c>
      <c r="Z94" s="15">
        <f t="shared" si="68"/>
        <v>87011000</v>
      </c>
      <c r="AA94" s="57">
        <v>213114145</v>
      </c>
      <c r="AB94" s="57">
        <v>62950926.983062573</v>
      </c>
      <c r="AC94" s="15">
        <f t="shared" si="45"/>
        <v>150163218.01693743</v>
      </c>
      <c r="AD94" s="14">
        <f t="shared" si="69"/>
        <v>312714873</v>
      </c>
      <c r="AE94" s="15">
        <f t="shared" si="70"/>
        <v>312714873</v>
      </c>
      <c r="AF94" s="70">
        <v>1.22</v>
      </c>
      <c r="AG94" s="70">
        <v>0</v>
      </c>
      <c r="AH94" s="14">
        <f t="shared" si="46"/>
        <v>381512145.06</v>
      </c>
      <c r="AI94" s="15">
        <f t="shared" si="47"/>
        <v>381512145.06</v>
      </c>
      <c r="AJ94" s="16">
        <f t="shared" si="71"/>
        <v>3.5</v>
      </c>
      <c r="AK94" s="71">
        <v>9</v>
      </c>
      <c r="AL94" s="72">
        <v>5.2555040428474031E-2</v>
      </c>
      <c r="AM94" s="18">
        <f t="shared" si="48"/>
        <v>0.98517170236727991</v>
      </c>
      <c r="AN94" s="14">
        <f t="shared" si="72"/>
        <v>85720774.994679391</v>
      </c>
      <c r="AO94" s="15">
        <f t="shared" si="73"/>
        <v>85720774.994679391</v>
      </c>
      <c r="AP94" s="16">
        <f t="shared" si="74"/>
        <v>3.5</v>
      </c>
      <c r="AQ94" s="19">
        <f t="shared" si="75"/>
        <v>9</v>
      </c>
      <c r="AR94" s="17">
        <f t="shared" si="76"/>
        <v>5.2555040428474031E-2</v>
      </c>
      <c r="AS94" s="18">
        <f t="shared" si="49"/>
        <v>0.98517170236727991</v>
      </c>
      <c r="AT94" s="73">
        <v>0.88450765268544418</v>
      </c>
      <c r="AU94" s="14">
        <f t="shared" si="50"/>
        <v>332446596.75410157</v>
      </c>
      <c r="AV94" s="15">
        <f t="shared" si="80"/>
        <v>332446596.75410157</v>
      </c>
      <c r="AW94" s="74">
        <v>7.2144853467420111E-2</v>
      </c>
      <c r="AX94" s="14">
        <f t="shared" si="51"/>
        <v>27524137.801394824</v>
      </c>
      <c r="AY94" s="15">
        <f t="shared" si="52"/>
        <v>23984311.008567162</v>
      </c>
      <c r="AZ94" s="75">
        <v>2.3E-3</v>
      </c>
      <c r="BA94" s="20">
        <f t="shared" si="53"/>
        <v>719244.20790000004</v>
      </c>
      <c r="BB94" s="20">
        <f t="shared" si="54"/>
        <v>708579.04071464879</v>
      </c>
      <c r="BC94" s="20">
        <f t="shared" si="55"/>
        <v>719244.20790000004</v>
      </c>
      <c r="BD94" s="21">
        <f t="shared" si="56"/>
        <v>708579.04071464879</v>
      </c>
      <c r="BE94" s="20">
        <f t="shared" si="77"/>
        <v>322744527.06929481</v>
      </c>
      <c r="BF94" s="20">
        <f t="shared" si="81"/>
        <v>271418711.80870396</v>
      </c>
      <c r="BG94" s="22">
        <f t="shared" si="84"/>
        <v>131258303.98306257</v>
      </c>
      <c r="BH94" s="22">
        <f t="shared" si="57"/>
        <v>-140160407.82564139</v>
      </c>
      <c r="BI94" s="53">
        <v>1</v>
      </c>
      <c r="BJ94" s="22">
        <f t="shared" si="78"/>
        <v>191486223.08623224</v>
      </c>
      <c r="BK94" s="22">
        <f t="shared" si="79"/>
        <v>140160407.82564139</v>
      </c>
      <c r="BL94" s="23">
        <f t="shared" si="82"/>
        <v>271418711.80870396</v>
      </c>
    </row>
    <row r="95" spans="1:64" hidden="1" x14ac:dyDescent="0.25">
      <c r="A95" s="53">
        <v>4</v>
      </c>
      <c r="B95" s="53" t="s">
        <v>63</v>
      </c>
      <c r="C95" s="54" t="s">
        <v>64</v>
      </c>
      <c r="D95" s="54">
        <v>45077</v>
      </c>
      <c r="E95" s="55" t="s">
        <v>65</v>
      </c>
      <c r="F95" s="55" t="s">
        <v>66</v>
      </c>
      <c r="G95" s="56">
        <v>2024</v>
      </c>
      <c r="H95" s="57">
        <v>51660000</v>
      </c>
      <c r="I95" s="14">
        <f t="shared" si="58"/>
        <v>503146000</v>
      </c>
      <c r="J95" s="67">
        <v>554806000</v>
      </c>
      <c r="K95" s="57">
        <v>16381000</v>
      </c>
      <c r="L95" s="14">
        <f t="shared" si="59"/>
        <v>159546000</v>
      </c>
      <c r="M95" s="67">
        <v>175927000</v>
      </c>
      <c r="N95" s="14">
        <f t="shared" si="60"/>
        <v>35279000</v>
      </c>
      <c r="O95" s="14">
        <f t="shared" si="61"/>
        <v>343600000</v>
      </c>
      <c r="P95" s="15">
        <f t="shared" si="62"/>
        <v>378879000</v>
      </c>
      <c r="Q95" s="57">
        <v>30772000</v>
      </c>
      <c r="R95" s="57">
        <v>9757000</v>
      </c>
      <c r="S95" s="15">
        <f t="shared" si="83"/>
        <v>21015000</v>
      </c>
      <c r="T95" s="14">
        <f t="shared" si="63"/>
        <v>20888000</v>
      </c>
      <c r="U95" s="14">
        <f t="shared" si="64"/>
        <v>14264000</v>
      </c>
      <c r="V95" s="14">
        <f t="shared" si="65"/>
        <v>524034000</v>
      </c>
      <c r="W95" s="14">
        <f t="shared" si="66"/>
        <v>357864000</v>
      </c>
      <c r="X95" s="70">
        <v>1</v>
      </c>
      <c r="Y95" s="14">
        <f t="shared" si="67"/>
        <v>14264000</v>
      </c>
      <c r="Z95" s="15">
        <f t="shared" si="68"/>
        <v>357864000</v>
      </c>
      <c r="AA95" s="57">
        <v>0</v>
      </c>
      <c r="AB95" s="57">
        <v>0</v>
      </c>
      <c r="AC95" s="15">
        <f t="shared" si="45"/>
        <v>0</v>
      </c>
      <c r="AD95" s="14">
        <f t="shared" si="69"/>
        <v>554806000</v>
      </c>
      <c r="AE95" s="15">
        <f t="shared" si="70"/>
        <v>554806000</v>
      </c>
      <c r="AF95" s="70">
        <v>1.26</v>
      </c>
      <c r="AG95" s="70">
        <v>0</v>
      </c>
      <c r="AH95" s="14">
        <f t="shared" si="46"/>
        <v>699055560</v>
      </c>
      <c r="AI95" s="15">
        <f t="shared" si="47"/>
        <v>699055560</v>
      </c>
      <c r="AJ95" s="16">
        <f t="shared" si="71"/>
        <v>13</v>
      </c>
      <c r="AK95" s="71">
        <v>15</v>
      </c>
      <c r="AL95" s="72">
        <v>5.2337707133441276E-2</v>
      </c>
      <c r="AM95" s="18">
        <f t="shared" si="48"/>
        <v>0.94623412579087485</v>
      </c>
      <c r="AN95" s="14">
        <f t="shared" si="72"/>
        <v>338623129.19202566</v>
      </c>
      <c r="AO95" s="15">
        <f t="shared" si="73"/>
        <v>338623129.19202566</v>
      </c>
      <c r="AP95" s="16">
        <f t="shared" si="74"/>
        <v>13</v>
      </c>
      <c r="AQ95" s="19">
        <f t="shared" si="75"/>
        <v>15</v>
      </c>
      <c r="AR95" s="17">
        <f t="shared" si="76"/>
        <v>5.2337707133441276E-2</v>
      </c>
      <c r="AS95" s="18">
        <f t="shared" si="49"/>
        <v>0.94623412579087485</v>
      </c>
      <c r="AT95" s="73">
        <v>0.88450765268544418</v>
      </c>
      <c r="AU95" s="14">
        <f t="shared" si="50"/>
        <v>585075477.53605533</v>
      </c>
      <c r="AV95" s="15">
        <f t="shared" si="80"/>
        <v>585075477.53605533</v>
      </c>
      <c r="AW95" s="74">
        <v>7.2144853467420111E-2</v>
      </c>
      <c r="AX95" s="14">
        <f t="shared" si="51"/>
        <v>50433260.941785306</v>
      </c>
      <c r="AY95" s="15">
        <f t="shared" si="52"/>
        <v>42210184.594219558</v>
      </c>
      <c r="AZ95" s="75">
        <v>2.3E-3</v>
      </c>
      <c r="BA95" s="20">
        <f t="shared" si="53"/>
        <v>1276053.8</v>
      </c>
      <c r="BB95" s="20">
        <f t="shared" si="54"/>
        <v>1207445.6519051238</v>
      </c>
      <c r="BC95" s="20">
        <f t="shared" si="55"/>
        <v>1276053.8</v>
      </c>
      <c r="BD95" s="21">
        <f t="shared" si="56"/>
        <v>1207445.6519051238</v>
      </c>
      <c r="BE95" s="20">
        <f t="shared" si="77"/>
        <v>392900874.74178529</v>
      </c>
      <c r="BF95" s="20">
        <f t="shared" si="81"/>
        <v>289869978.59015441</v>
      </c>
      <c r="BG95" s="22">
        <f t="shared" si="84"/>
        <v>21015000</v>
      </c>
      <c r="BH95" s="22">
        <f t="shared" si="57"/>
        <v>-268854978.59015441</v>
      </c>
      <c r="BI95" s="53">
        <v>1</v>
      </c>
      <c r="BJ95" s="22">
        <f t="shared" si="78"/>
        <v>371885874.74178529</v>
      </c>
      <c r="BK95" s="22">
        <f t="shared" si="79"/>
        <v>268854978.59015441</v>
      </c>
      <c r="BL95" s="23">
        <f t="shared" si="82"/>
        <v>289869978.59015441</v>
      </c>
    </row>
    <row r="96" spans="1:64" hidden="1" x14ac:dyDescent="0.25">
      <c r="A96" s="53">
        <v>4</v>
      </c>
      <c r="B96" s="53" t="s">
        <v>63</v>
      </c>
      <c r="C96" s="54" t="s">
        <v>64</v>
      </c>
      <c r="D96" s="54">
        <v>45077</v>
      </c>
      <c r="E96" s="55" t="s">
        <v>67</v>
      </c>
      <c r="F96" s="55" t="s">
        <v>66</v>
      </c>
      <c r="G96" s="56">
        <v>2022</v>
      </c>
      <c r="H96" s="57">
        <v>283142262</v>
      </c>
      <c r="I96" s="14">
        <f t="shared" si="58"/>
        <v>0</v>
      </c>
      <c r="J96" s="67">
        <v>283142262</v>
      </c>
      <c r="K96" s="57">
        <v>84979839</v>
      </c>
      <c r="L96" s="14">
        <f t="shared" si="59"/>
        <v>0</v>
      </c>
      <c r="M96" s="67">
        <v>84979839</v>
      </c>
      <c r="N96" s="14">
        <f t="shared" si="60"/>
        <v>198162423</v>
      </c>
      <c r="O96" s="14">
        <f t="shared" si="61"/>
        <v>0</v>
      </c>
      <c r="P96" s="15">
        <f t="shared" si="62"/>
        <v>198162423</v>
      </c>
      <c r="Q96" s="57">
        <v>283142262</v>
      </c>
      <c r="R96" s="57">
        <v>84979839</v>
      </c>
      <c r="S96" s="15">
        <f t="shared" si="83"/>
        <v>198162423</v>
      </c>
      <c r="T96" s="14">
        <f t="shared" si="63"/>
        <v>0</v>
      </c>
      <c r="U96" s="14">
        <f t="shared" si="64"/>
        <v>0</v>
      </c>
      <c r="V96" s="14">
        <f t="shared" si="65"/>
        <v>0</v>
      </c>
      <c r="W96" s="14">
        <f t="shared" si="66"/>
        <v>0</v>
      </c>
      <c r="X96" s="70">
        <v>1</v>
      </c>
      <c r="Y96" s="14">
        <f t="shared" si="67"/>
        <v>0</v>
      </c>
      <c r="Z96" s="15">
        <f t="shared" si="68"/>
        <v>0</v>
      </c>
      <c r="AA96" s="57">
        <v>283142262</v>
      </c>
      <c r="AB96" s="57">
        <v>84979839</v>
      </c>
      <c r="AC96" s="15">
        <f t="shared" si="45"/>
        <v>198162423</v>
      </c>
      <c r="AD96" s="14">
        <f t="shared" si="69"/>
        <v>0</v>
      </c>
      <c r="AE96" s="15">
        <f t="shared" si="70"/>
        <v>0</v>
      </c>
      <c r="AF96" s="70">
        <v>0.75</v>
      </c>
      <c r="AG96" s="70">
        <v>0</v>
      </c>
      <c r="AH96" s="14">
        <f t="shared" si="46"/>
        <v>0</v>
      </c>
      <c r="AI96" s="15">
        <f t="shared" si="47"/>
        <v>0</v>
      </c>
      <c r="AJ96" s="16">
        <f t="shared" si="71"/>
        <v>0</v>
      </c>
      <c r="AK96" s="71">
        <v>0</v>
      </c>
      <c r="AL96" s="72">
        <v>0</v>
      </c>
      <c r="AM96" s="18">
        <f t="shared" si="48"/>
        <v>1</v>
      </c>
      <c r="AN96" s="14">
        <f t="shared" si="72"/>
        <v>0</v>
      </c>
      <c r="AO96" s="15">
        <f t="shared" si="73"/>
        <v>0</v>
      </c>
      <c r="AP96" s="16">
        <f t="shared" si="74"/>
        <v>0</v>
      </c>
      <c r="AQ96" s="19">
        <f t="shared" si="75"/>
        <v>0</v>
      </c>
      <c r="AR96" s="17">
        <f t="shared" si="76"/>
        <v>0</v>
      </c>
      <c r="AS96" s="18">
        <f t="shared" si="49"/>
        <v>1</v>
      </c>
      <c r="AT96" s="73">
        <v>0.86443752692586795</v>
      </c>
      <c r="AU96" s="14">
        <f t="shared" si="50"/>
        <v>0</v>
      </c>
      <c r="AV96" s="15">
        <f t="shared" si="80"/>
        <v>0</v>
      </c>
      <c r="AW96" s="74">
        <v>9.7948479432115043E-2</v>
      </c>
      <c r="AX96" s="14">
        <f t="shared" si="51"/>
        <v>0</v>
      </c>
      <c r="AY96" s="15">
        <f t="shared" si="52"/>
        <v>0</v>
      </c>
      <c r="AZ96" s="75">
        <v>3.2000000000000002E-3</v>
      </c>
      <c r="BA96" s="20">
        <f t="shared" si="53"/>
        <v>0</v>
      </c>
      <c r="BB96" s="20">
        <f t="shared" si="54"/>
        <v>0</v>
      </c>
      <c r="BC96" s="20">
        <f t="shared" si="55"/>
        <v>0</v>
      </c>
      <c r="BD96" s="21">
        <f t="shared" si="56"/>
        <v>0</v>
      </c>
      <c r="BE96" s="20">
        <f t="shared" si="77"/>
        <v>0</v>
      </c>
      <c r="BF96" s="20">
        <f t="shared" si="81"/>
        <v>0</v>
      </c>
      <c r="BG96" s="22">
        <f t="shared" si="84"/>
        <v>0</v>
      </c>
      <c r="BH96" s="22">
        <f t="shared" si="57"/>
        <v>0</v>
      </c>
      <c r="BI96" s="53">
        <v>1</v>
      </c>
      <c r="BJ96" s="22">
        <f t="shared" si="78"/>
        <v>0</v>
      </c>
      <c r="BK96" s="22">
        <f t="shared" si="79"/>
        <v>0</v>
      </c>
      <c r="BL96" s="23">
        <f t="shared" si="82"/>
        <v>0</v>
      </c>
    </row>
    <row r="97" spans="1:64" hidden="1" x14ac:dyDescent="0.25">
      <c r="A97" s="53">
        <v>4</v>
      </c>
      <c r="B97" s="53" t="s">
        <v>63</v>
      </c>
      <c r="C97" s="54" t="s">
        <v>64</v>
      </c>
      <c r="D97" s="54">
        <v>45077</v>
      </c>
      <c r="E97" s="55" t="s">
        <v>67</v>
      </c>
      <c r="F97" s="55" t="s">
        <v>66</v>
      </c>
      <c r="G97" s="56">
        <v>2023</v>
      </c>
      <c r="H97" s="57">
        <v>263913348</v>
      </c>
      <c r="I97" s="14">
        <f t="shared" si="58"/>
        <v>54505000</v>
      </c>
      <c r="J97" s="67">
        <v>318418348</v>
      </c>
      <c r="K97" s="57">
        <v>83689846</v>
      </c>
      <c r="L97" s="14">
        <f t="shared" si="59"/>
        <v>19348000</v>
      </c>
      <c r="M97" s="67">
        <v>103037846</v>
      </c>
      <c r="N97" s="14">
        <f t="shared" si="60"/>
        <v>180223502</v>
      </c>
      <c r="O97" s="14">
        <f t="shared" si="61"/>
        <v>35157000</v>
      </c>
      <c r="P97" s="15">
        <f t="shared" si="62"/>
        <v>215380502</v>
      </c>
      <c r="Q97" s="57">
        <v>247838348</v>
      </c>
      <c r="R97" s="57">
        <v>77982846</v>
      </c>
      <c r="S97" s="15">
        <f t="shared" si="83"/>
        <v>169855502</v>
      </c>
      <c r="T97" s="14">
        <f t="shared" si="63"/>
        <v>16075000</v>
      </c>
      <c r="U97" s="14">
        <f t="shared" si="64"/>
        <v>10368000</v>
      </c>
      <c r="V97" s="14">
        <f t="shared" si="65"/>
        <v>70580000</v>
      </c>
      <c r="W97" s="14">
        <f t="shared" si="66"/>
        <v>45525000</v>
      </c>
      <c r="X97" s="70">
        <v>1</v>
      </c>
      <c r="Y97" s="14">
        <f t="shared" si="67"/>
        <v>10368000</v>
      </c>
      <c r="Z97" s="15">
        <f t="shared" si="68"/>
        <v>45525000</v>
      </c>
      <c r="AA97" s="57">
        <v>138768658</v>
      </c>
      <c r="AB97" s="57">
        <v>44005078.582257487</v>
      </c>
      <c r="AC97" s="15">
        <f t="shared" si="45"/>
        <v>94763579.417742521</v>
      </c>
      <c r="AD97" s="14">
        <f t="shared" si="69"/>
        <v>179649690</v>
      </c>
      <c r="AE97" s="15">
        <f t="shared" si="70"/>
        <v>179649690</v>
      </c>
      <c r="AF97" s="70">
        <v>0.78900000000000003</v>
      </c>
      <c r="AG97" s="70">
        <v>0</v>
      </c>
      <c r="AH97" s="14">
        <f t="shared" si="46"/>
        <v>141743605.41</v>
      </c>
      <c r="AI97" s="15">
        <f t="shared" si="47"/>
        <v>141743605.41</v>
      </c>
      <c r="AJ97" s="16">
        <f t="shared" si="71"/>
        <v>3.5</v>
      </c>
      <c r="AK97" s="71">
        <v>9</v>
      </c>
      <c r="AL97" s="72">
        <v>5.2555040428474031E-2</v>
      </c>
      <c r="AM97" s="18">
        <f t="shared" si="48"/>
        <v>0.98517170236727991</v>
      </c>
      <c r="AN97" s="14">
        <f t="shared" si="72"/>
        <v>44849941.750270419</v>
      </c>
      <c r="AO97" s="15">
        <f t="shared" si="73"/>
        <v>44849941.750270419</v>
      </c>
      <c r="AP97" s="16">
        <f t="shared" si="74"/>
        <v>3.5</v>
      </c>
      <c r="AQ97" s="19">
        <f t="shared" si="75"/>
        <v>9</v>
      </c>
      <c r="AR97" s="17">
        <f t="shared" si="76"/>
        <v>5.2555040428474031E-2</v>
      </c>
      <c r="AS97" s="18">
        <f t="shared" si="49"/>
        <v>0.98517170236727991</v>
      </c>
      <c r="AT97" s="73">
        <v>0.86443752692586795</v>
      </c>
      <c r="AU97" s="14">
        <f t="shared" si="50"/>
        <v>120711602.77449107</v>
      </c>
      <c r="AV97" s="15">
        <f t="shared" si="80"/>
        <v>120711602.77449107</v>
      </c>
      <c r="AW97" s="74">
        <v>9.7948479432115043E-2</v>
      </c>
      <c r="AX97" s="14">
        <f t="shared" si="51"/>
        <v>13883570.619135216</v>
      </c>
      <c r="AY97" s="15">
        <f t="shared" si="52"/>
        <v>11823517.941574879</v>
      </c>
      <c r="AZ97" s="75">
        <v>3.2000000000000002E-3</v>
      </c>
      <c r="BA97" s="20">
        <f t="shared" si="53"/>
        <v>574879.00800000003</v>
      </c>
      <c r="BB97" s="20">
        <f t="shared" si="54"/>
        <v>566354.53096657316</v>
      </c>
      <c r="BC97" s="20">
        <f t="shared" si="55"/>
        <v>574879.00800000003</v>
      </c>
      <c r="BD97" s="21">
        <f t="shared" si="56"/>
        <v>566354.53096657316</v>
      </c>
      <c r="BE97" s="20">
        <f t="shared" si="77"/>
        <v>110677055.03713521</v>
      </c>
      <c r="BF97" s="20">
        <f t="shared" si="81"/>
        <v>88251533.496762097</v>
      </c>
      <c r="BG97" s="22">
        <f t="shared" si="84"/>
        <v>75091922.582257479</v>
      </c>
      <c r="BH97" s="22">
        <f t="shared" si="57"/>
        <v>-13159610.914504617</v>
      </c>
      <c r="BI97" s="53">
        <v>1</v>
      </c>
      <c r="BJ97" s="22">
        <f t="shared" si="78"/>
        <v>35585132.454877734</v>
      </c>
      <c r="BK97" s="22">
        <f t="shared" si="79"/>
        <v>13159610.914504617</v>
      </c>
      <c r="BL97" s="23">
        <f t="shared" si="82"/>
        <v>88251533.496762097</v>
      </c>
    </row>
    <row r="98" spans="1:64" hidden="1" x14ac:dyDescent="0.25">
      <c r="A98" s="53">
        <v>4</v>
      </c>
      <c r="B98" s="53" t="s">
        <v>63</v>
      </c>
      <c r="C98" s="54" t="s">
        <v>64</v>
      </c>
      <c r="D98" s="54">
        <v>45077</v>
      </c>
      <c r="E98" s="55" t="s">
        <v>67</v>
      </c>
      <c r="F98" s="55" t="s">
        <v>66</v>
      </c>
      <c r="G98" s="56">
        <v>2024</v>
      </c>
      <c r="H98" s="57">
        <v>28048000</v>
      </c>
      <c r="I98" s="14">
        <f t="shared" si="58"/>
        <v>285394000</v>
      </c>
      <c r="J98" s="67">
        <v>313442000</v>
      </c>
      <c r="K98" s="57">
        <v>9957000</v>
      </c>
      <c r="L98" s="14">
        <f t="shared" si="59"/>
        <v>101314000</v>
      </c>
      <c r="M98" s="67">
        <v>111271000</v>
      </c>
      <c r="N98" s="14">
        <f t="shared" si="60"/>
        <v>18091000</v>
      </c>
      <c r="O98" s="14">
        <f t="shared" si="61"/>
        <v>184080000</v>
      </c>
      <c r="P98" s="15">
        <f t="shared" si="62"/>
        <v>202171000</v>
      </c>
      <c r="Q98" s="57">
        <v>17224000</v>
      </c>
      <c r="R98" s="57">
        <v>6114000</v>
      </c>
      <c r="S98" s="15">
        <f t="shared" si="83"/>
        <v>11110000</v>
      </c>
      <c r="T98" s="14">
        <f t="shared" si="63"/>
        <v>10824000</v>
      </c>
      <c r="U98" s="14">
        <f t="shared" si="64"/>
        <v>6981000</v>
      </c>
      <c r="V98" s="14">
        <f t="shared" si="65"/>
        <v>296218000</v>
      </c>
      <c r="W98" s="14">
        <f t="shared" si="66"/>
        <v>191061000</v>
      </c>
      <c r="X98" s="70">
        <v>1</v>
      </c>
      <c r="Y98" s="14">
        <f t="shared" si="67"/>
        <v>6981000</v>
      </c>
      <c r="Z98" s="15">
        <f t="shared" si="68"/>
        <v>191061000</v>
      </c>
      <c r="AA98" s="57">
        <v>0</v>
      </c>
      <c r="AB98" s="57">
        <v>0</v>
      </c>
      <c r="AC98" s="15">
        <f t="shared" si="45"/>
        <v>0</v>
      </c>
      <c r="AD98" s="14">
        <f t="shared" si="69"/>
        <v>313442000</v>
      </c>
      <c r="AE98" s="15">
        <f t="shared" si="70"/>
        <v>313442000</v>
      </c>
      <c r="AF98" s="70">
        <v>0.80800000000000005</v>
      </c>
      <c r="AG98" s="70">
        <v>0</v>
      </c>
      <c r="AH98" s="14">
        <f t="shared" si="46"/>
        <v>253261136.00000003</v>
      </c>
      <c r="AI98" s="15">
        <f t="shared" si="47"/>
        <v>253261136.00000003</v>
      </c>
      <c r="AJ98" s="16">
        <f t="shared" si="71"/>
        <v>13</v>
      </c>
      <c r="AK98" s="71">
        <v>15</v>
      </c>
      <c r="AL98" s="72">
        <v>5.2337707133441276E-2</v>
      </c>
      <c r="AM98" s="18">
        <f t="shared" si="48"/>
        <v>0.94623412579087485</v>
      </c>
      <c r="AN98" s="14">
        <f t="shared" si="72"/>
        <v>180788438.30773035</v>
      </c>
      <c r="AO98" s="15">
        <f t="shared" si="73"/>
        <v>180788438.30773035</v>
      </c>
      <c r="AP98" s="16">
        <f t="shared" si="74"/>
        <v>13</v>
      </c>
      <c r="AQ98" s="19">
        <f t="shared" si="75"/>
        <v>15</v>
      </c>
      <c r="AR98" s="17">
        <f t="shared" si="76"/>
        <v>5.2337707133441276E-2</v>
      </c>
      <c r="AS98" s="18">
        <f t="shared" si="49"/>
        <v>0.94623412579087485</v>
      </c>
      <c r="AT98" s="73">
        <v>0.86443752692586795</v>
      </c>
      <c r="AU98" s="14">
        <f t="shared" si="50"/>
        <v>207157551.63831621</v>
      </c>
      <c r="AV98" s="15">
        <f t="shared" si="80"/>
        <v>207157551.63831621</v>
      </c>
      <c r="AW98" s="74">
        <v>9.7948479432115043E-2</v>
      </c>
      <c r="AX98" s="14">
        <f t="shared" si="51"/>
        <v>24806543.170450095</v>
      </c>
      <c r="AY98" s="15">
        <f t="shared" si="52"/>
        <v>20290767.185852926</v>
      </c>
      <c r="AZ98" s="75">
        <v>3.2000000000000002E-3</v>
      </c>
      <c r="BA98" s="20">
        <f t="shared" si="53"/>
        <v>1003014.4</v>
      </c>
      <c r="BB98" s="20">
        <f t="shared" si="54"/>
        <v>949086.45393965894</v>
      </c>
      <c r="BC98" s="20">
        <f t="shared" si="55"/>
        <v>1003014.4</v>
      </c>
      <c r="BD98" s="21">
        <f t="shared" si="56"/>
        <v>949086.45393965894</v>
      </c>
      <c r="BE98" s="20">
        <f t="shared" si="77"/>
        <v>88009693.570450127</v>
      </c>
      <c r="BF98" s="20">
        <f t="shared" si="81"/>
        <v>47608966.970378429</v>
      </c>
      <c r="BG98" s="22">
        <f t="shared" si="84"/>
        <v>11110000</v>
      </c>
      <c r="BH98" s="22">
        <f t="shared" si="57"/>
        <v>-36498966.970378429</v>
      </c>
      <c r="BI98" s="53">
        <v>1</v>
      </c>
      <c r="BJ98" s="22">
        <f t="shared" si="78"/>
        <v>76899693.570450127</v>
      </c>
      <c r="BK98" s="22">
        <f t="shared" si="79"/>
        <v>36498966.970378429</v>
      </c>
      <c r="BL98" s="23">
        <f t="shared" si="82"/>
        <v>47608966.970378429</v>
      </c>
    </row>
    <row r="99" spans="1:64" hidden="1" x14ac:dyDescent="0.25">
      <c r="A99" s="53">
        <v>4</v>
      </c>
      <c r="B99" s="53" t="s">
        <v>63</v>
      </c>
      <c r="C99" s="54" t="s">
        <v>64</v>
      </c>
      <c r="D99" s="54">
        <v>45077</v>
      </c>
      <c r="E99" s="55" t="s">
        <v>68</v>
      </c>
      <c r="F99" s="55" t="s">
        <v>66</v>
      </c>
      <c r="G99" s="56">
        <v>2022</v>
      </c>
      <c r="H99" s="57">
        <v>162650155</v>
      </c>
      <c r="I99" s="14">
        <f t="shared" si="58"/>
        <v>0</v>
      </c>
      <c r="J99" s="67">
        <v>162650155</v>
      </c>
      <c r="K99" s="57">
        <v>48898538</v>
      </c>
      <c r="L99" s="14">
        <f t="shared" si="59"/>
        <v>0</v>
      </c>
      <c r="M99" s="67">
        <v>48898538</v>
      </c>
      <c r="N99" s="14">
        <f t="shared" si="60"/>
        <v>113751617</v>
      </c>
      <c r="O99" s="14">
        <f t="shared" si="61"/>
        <v>0</v>
      </c>
      <c r="P99" s="15">
        <f t="shared" si="62"/>
        <v>113751617</v>
      </c>
      <c r="Q99" s="57">
        <v>162650155</v>
      </c>
      <c r="R99" s="57">
        <v>48898538</v>
      </c>
      <c r="S99" s="15">
        <f t="shared" si="83"/>
        <v>113751617</v>
      </c>
      <c r="T99" s="14">
        <f t="shared" si="63"/>
        <v>0</v>
      </c>
      <c r="U99" s="14">
        <f t="shared" si="64"/>
        <v>0</v>
      </c>
      <c r="V99" s="14">
        <f t="shared" si="65"/>
        <v>0</v>
      </c>
      <c r="W99" s="14">
        <f t="shared" si="66"/>
        <v>0</v>
      </c>
      <c r="X99" s="70">
        <v>1</v>
      </c>
      <c r="Y99" s="14">
        <f t="shared" si="67"/>
        <v>0</v>
      </c>
      <c r="Z99" s="15">
        <f t="shared" si="68"/>
        <v>0</v>
      </c>
      <c r="AA99" s="57">
        <v>162650155</v>
      </c>
      <c r="AB99" s="57">
        <v>48898538</v>
      </c>
      <c r="AC99" s="15">
        <f t="shared" si="45"/>
        <v>113751617</v>
      </c>
      <c r="AD99" s="14">
        <f t="shared" si="69"/>
        <v>0</v>
      </c>
      <c r="AE99" s="15">
        <f t="shared" si="70"/>
        <v>0</v>
      </c>
      <c r="AF99" s="70">
        <v>0.94099999999999995</v>
      </c>
      <c r="AG99" s="70">
        <v>0</v>
      </c>
      <c r="AH99" s="14">
        <f t="shared" si="46"/>
        <v>0</v>
      </c>
      <c r="AI99" s="15">
        <f t="shared" si="47"/>
        <v>0</v>
      </c>
      <c r="AJ99" s="16">
        <f t="shared" si="71"/>
        <v>0</v>
      </c>
      <c r="AK99" s="71">
        <v>0</v>
      </c>
      <c r="AL99" s="72">
        <v>0</v>
      </c>
      <c r="AM99" s="18">
        <f t="shared" si="48"/>
        <v>1</v>
      </c>
      <c r="AN99" s="14">
        <f t="shared" si="72"/>
        <v>0</v>
      </c>
      <c r="AO99" s="15">
        <f t="shared" si="73"/>
        <v>0</v>
      </c>
      <c r="AP99" s="16">
        <f t="shared" si="74"/>
        <v>0</v>
      </c>
      <c r="AQ99" s="19">
        <f t="shared" si="75"/>
        <v>0</v>
      </c>
      <c r="AR99" s="17">
        <f t="shared" si="76"/>
        <v>0</v>
      </c>
      <c r="AS99" s="18">
        <f t="shared" si="49"/>
        <v>1</v>
      </c>
      <c r="AT99" s="73">
        <v>0.88711254583132626</v>
      </c>
      <c r="AU99" s="14">
        <f t="shared" si="50"/>
        <v>0</v>
      </c>
      <c r="AV99" s="15">
        <f t="shared" si="80"/>
        <v>0</v>
      </c>
      <c r="AW99" s="74">
        <v>9.5000737699733079E-2</v>
      </c>
      <c r="AX99" s="14">
        <f t="shared" si="51"/>
        <v>0</v>
      </c>
      <c r="AY99" s="15">
        <f t="shared" si="52"/>
        <v>0</v>
      </c>
      <c r="AZ99" s="75">
        <v>4.8999999999999998E-3</v>
      </c>
      <c r="BA99" s="20">
        <f t="shared" si="53"/>
        <v>0</v>
      </c>
      <c r="BB99" s="20">
        <f t="shared" si="54"/>
        <v>0</v>
      </c>
      <c r="BC99" s="20">
        <f t="shared" si="55"/>
        <v>0</v>
      </c>
      <c r="BD99" s="21">
        <f t="shared" si="56"/>
        <v>0</v>
      </c>
      <c r="BE99" s="20">
        <f t="shared" si="77"/>
        <v>0</v>
      </c>
      <c r="BF99" s="20">
        <f t="shared" si="81"/>
        <v>0</v>
      </c>
      <c r="BG99" s="22">
        <f t="shared" si="84"/>
        <v>0</v>
      </c>
      <c r="BH99" s="22">
        <f t="shared" si="57"/>
        <v>0</v>
      </c>
      <c r="BI99" s="53">
        <v>1</v>
      </c>
      <c r="BJ99" s="22">
        <f t="shared" si="78"/>
        <v>0</v>
      </c>
      <c r="BK99" s="22">
        <f t="shared" si="79"/>
        <v>0</v>
      </c>
      <c r="BL99" s="23">
        <f t="shared" si="82"/>
        <v>0</v>
      </c>
    </row>
    <row r="100" spans="1:64" hidden="1" x14ac:dyDescent="0.25">
      <c r="A100" s="53">
        <v>4</v>
      </c>
      <c r="B100" s="53" t="s">
        <v>63</v>
      </c>
      <c r="C100" s="54" t="s">
        <v>64</v>
      </c>
      <c r="D100" s="54">
        <v>45077</v>
      </c>
      <c r="E100" s="55" t="s">
        <v>68</v>
      </c>
      <c r="F100" s="55" t="s">
        <v>66</v>
      </c>
      <c r="G100" s="56">
        <v>2023</v>
      </c>
      <c r="H100" s="57">
        <v>148478077</v>
      </c>
      <c r="I100" s="14">
        <f t="shared" si="58"/>
        <v>34260000</v>
      </c>
      <c r="J100" s="67">
        <v>182738077</v>
      </c>
      <c r="K100" s="57">
        <v>47522318</v>
      </c>
      <c r="L100" s="14">
        <f t="shared" si="59"/>
        <v>12162000</v>
      </c>
      <c r="M100" s="67">
        <v>59684318</v>
      </c>
      <c r="N100" s="14">
        <f t="shared" si="60"/>
        <v>100955759</v>
      </c>
      <c r="O100" s="14">
        <f t="shared" si="61"/>
        <v>22098000</v>
      </c>
      <c r="P100" s="15">
        <f t="shared" si="62"/>
        <v>123053759</v>
      </c>
      <c r="Q100" s="57">
        <v>138297077</v>
      </c>
      <c r="R100" s="57">
        <v>43908318</v>
      </c>
      <c r="S100" s="15">
        <f t="shared" si="83"/>
        <v>94388759</v>
      </c>
      <c r="T100" s="14">
        <f t="shared" si="63"/>
        <v>10181000</v>
      </c>
      <c r="U100" s="14">
        <f t="shared" si="64"/>
        <v>6567000</v>
      </c>
      <c r="V100" s="14">
        <f t="shared" si="65"/>
        <v>44441000</v>
      </c>
      <c r="W100" s="14">
        <f t="shared" si="66"/>
        <v>28665000</v>
      </c>
      <c r="X100" s="70">
        <v>1</v>
      </c>
      <c r="Y100" s="14">
        <f t="shared" si="67"/>
        <v>6567000</v>
      </c>
      <c r="Z100" s="15">
        <f t="shared" si="68"/>
        <v>28665000</v>
      </c>
      <c r="AA100" s="57">
        <v>73913272</v>
      </c>
      <c r="AB100" s="57">
        <v>23656893.242256202</v>
      </c>
      <c r="AC100" s="15">
        <f t="shared" si="45"/>
        <v>50256378.757743798</v>
      </c>
      <c r="AD100" s="14">
        <f t="shared" si="69"/>
        <v>108824805</v>
      </c>
      <c r="AE100" s="15">
        <f t="shared" si="70"/>
        <v>108824805</v>
      </c>
      <c r="AF100" s="70">
        <v>0.98199999999999998</v>
      </c>
      <c r="AG100" s="70">
        <v>0</v>
      </c>
      <c r="AH100" s="14">
        <f t="shared" si="46"/>
        <v>106865958.51000001</v>
      </c>
      <c r="AI100" s="15">
        <f t="shared" si="47"/>
        <v>106865958.51000001</v>
      </c>
      <c r="AJ100" s="16">
        <f t="shared" si="71"/>
        <v>3.5</v>
      </c>
      <c r="AK100" s="71">
        <v>9</v>
      </c>
      <c r="AL100" s="72">
        <v>5.2555040428474031E-2</v>
      </c>
      <c r="AM100" s="18">
        <f t="shared" si="48"/>
        <v>0.98517170236727991</v>
      </c>
      <c r="AN100" s="14">
        <f t="shared" si="72"/>
        <v>28239946.84835808</v>
      </c>
      <c r="AO100" s="15">
        <f t="shared" si="73"/>
        <v>28239946.84835808</v>
      </c>
      <c r="AP100" s="16">
        <f t="shared" si="74"/>
        <v>3.5</v>
      </c>
      <c r="AQ100" s="19">
        <f t="shared" si="75"/>
        <v>9</v>
      </c>
      <c r="AR100" s="17">
        <f t="shared" si="76"/>
        <v>5.2555040428474031E-2</v>
      </c>
      <c r="AS100" s="18">
        <f t="shared" si="49"/>
        <v>0.98517170236727991</v>
      </c>
      <c r="AT100" s="73">
        <v>0.88711254583132626</v>
      </c>
      <c r="AU100" s="14">
        <f t="shared" si="50"/>
        <v>93396378.279339597</v>
      </c>
      <c r="AV100" s="15">
        <f t="shared" si="80"/>
        <v>93396378.279339597</v>
      </c>
      <c r="AW100" s="74">
        <v>9.5000737699733079E-2</v>
      </c>
      <c r="AX100" s="14">
        <f t="shared" si="51"/>
        <v>10152344.893439069</v>
      </c>
      <c r="AY100" s="15">
        <f t="shared" si="52"/>
        <v>8872724.8350205887</v>
      </c>
      <c r="AZ100" s="75">
        <v>4.8999999999999998E-3</v>
      </c>
      <c r="BA100" s="20">
        <f t="shared" si="53"/>
        <v>533241.54449999996</v>
      </c>
      <c r="BB100" s="20">
        <f t="shared" si="54"/>
        <v>525334.48016802256</v>
      </c>
      <c r="BC100" s="20">
        <f t="shared" si="55"/>
        <v>533241.54449999996</v>
      </c>
      <c r="BD100" s="21">
        <f t="shared" si="56"/>
        <v>525334.48016802256</v>
      </c>
      <c r="BE100" s="20">
        <f t="shared" si="77"/>
        <v>88886544.947939068</v>
      </c>
      <c r="BF100" s="20">
        <f t="shared" si="81"/>
        <v>74554490.746170133</v>
      </c>
      <c r="BG100" s="22">
        <f t="shared" si="84"/>
        <v>44132380.242256202</v>
      </c>
      <c r="BH100" s="22">
        <f t="shared" si="57"/>
        <v>-30422110.503913932</v>
      </c>
      <c r="BI100" s="53">
        <v>1</v>
      </c>
      <c r="BJ100" s="22">
        <f t="shared" si="78"/>
        <v>44754164.705682866</v>
      </c>
      <c r="BK100" s="22">
        <f t="shared" si="79"/>
        <v>30422110.503913932</v>
      </c>
      <c r="BL100" s="23">
        <f t="shared" si="82"/>
        <v>74554490.746170133</v>
      </c>
    </row>
    <row r="101" spans="1:64" hidden="1" x14ac:dyDescent="0.25">
      <c r="A101" s="53">
        <v>4</v>
      </c>
      <c r="B101" s="53" t="s">
        <v>63</v>
      </c>
      <c r="C101" s="54" t="s">
        <v>64</v>
      </c>
      <c r="D101" s="54">
        <v>45077</v>
      </c>
      <c r="E101" s="55" t="s">
        <v>68</v>
      </c>
      <c r="F101" s="55" t="s">
        <v>66</v>
      </c>
      <c r="G101" s="56">
        <v>2024</v>
      </c>
      <c r="H101" s="57">
        <v>16135000</v>
      </c>
      <c r="I101" s="14">
        <f t="shared" si="58"/>
        <v>175714000</v>
      </c>
      <c r="J101" s="67">
        <v>191849000</v>
      </c>
      <c r="K101" s="57">
        <v>5728000</v>
      </c>
      <c r="L101" s="14">
        <f t="shared" si="59"/>
        <v>62378000</v>
      </c>
      <c r="M101" s="67">
        <v>68106000</v>
      </c>
      <c r="N101" s="14">
        <f t="shared" si="60"/>
        <v>10407000</v>
      </c>
      <c r="O101" s="14">
        <f t="shared" si="61"/>
        <v>113336000</v>
      </c>
      <c r="P101" s="15">
        <f t="shared" si="62"/>
        <v>123743000</v>
      </c>
      <c r="Q101" s="57">
        <v>9905000</v>
      </c>
      <c r="R101" s="57">
        <v>3516000</v>
      </c>
      <c r="S101" s="15">
        <f t="shared" si="83"/>
        <v>6389000</v>
      </c>
      <c r="T101" s="14">
        <f t="shared" si="63"/>
        <v>6230000</v>
      </c>
      <c r="U101" s="14">
        <f t="shared" si="64"/>
        <v>4018000</v>
      </c>
      <c r="V101" s="14">
        <f t="shared" si="65"/>
        <v>181944000</v>
      </c>
      <c r="W101" s="14">
        <f t="shared" si="66"/>
        <v>117354000</v>
      </c>
      <c r="X101" s="70">
        <v>1</v>
      </c>
      <c r="Y101" s="14">
        <f t="shared" si="67"/>
        <v>4018000</v>
      </c>
      <c r="Z101" s="15">
        <f t="shared" si="68"/>
        <v>117354000</v>
      </c>
      <c r="AA101" s="57">
        <v>0</v>
      </c>
      <c r="AB101" s="57">
        <v>0</v>
      </c>
      <c r="AC101" s="15">
        <f t="shared" si="45"/>
        <v>0</v>
      </c>
      <c r="AD101" s="14">
        <f t="shared" si="69"/>
        <v>191849000</v>
      </c>
      <c r="AE101" s="15">
        <f t="shared" si="70"/>
        <v>191849000</v>
      </c>
      <c r="AF101" s="70">
        <v>1.008</v>
      </c>
      <c r="AG101" s="70">
        <v>0</v>
      </c>
      <c r="AH101" s="14">
        <f t="shared" si="46"/>
        <v>193383792</v>
      </c>
      <c r="AI101" s="15">
        <f t="shared" si="47"/>
        <v>193383792</v>
      </c>
      <c r="AJ101" s="16">
        <f t="shared" si="71"/>
        <v>13</v>
      </c>
      <c r="AK101" s="71">
        <v>15</v>
      </c>
      <c r="AL101" s="72">
        <v>5.2337707133441276E-2</v>
      </c>
      <c r="AM101" s="18">
        <f t="shared" si="48"/>
        <v>0.94623412579087485</v>
      </c>
      <c r="AN101" s="14">
        <f t="shared" si="72"/>
        <v>111044359.59806232</v>
      </c>
      <c r="AO101" s="15">
        <f t="shared" si="73"/>
        <v>111044359.59806232</v>
      </c>
      <c r="AP101" s="16">
        <f t="shared" si="74"/>
        <v>13</v>
      </c>
      <c r="AQ101" s="19">
        <f t="shared" si="75"/>
        <v>15</v>
      </c>
      <c r="AR101" s="17">
        <f t="shared" si="76"/>
        <v>5.2337707133441276E-2</v>
      </c>
      <c r="AS101" s="18">
        <f t="shared" si="49"/>
        <v>0.94623412579087485</v>
      </c>
      <c r="AT101" s="73">
        <v>0.88711254583132626</v>
      </c>
      <c r="AU101" s="14">
        <f t="shared" si="50"/>
        <v>162329480.91510716</v>
      </c>
      <c r="AV101" s="15">
        <f t="shared" si="80"/>
        <v>162329480.91510716</v>
      </c>
      <c r="AW101" s="74">
        <v>9.5000737699733079E-2</v>
      </c>
      <c r="AX101" s="14">
        <f t="shared" si="51"/>
        <v>18371602.89917174</v>
      </c>
      <c r="AY101" s="15">
        <f t="shared" si="52"/>
        <v>15421420.437349923</v>
      </c>
      <c r="AZ101" s="75">
        <v>4.8999999999999998E-3</v>
      </c>
      <c r="BA101" s="20">
        <f t="shared" si="53"/>
        <v>940060.1</v>
      </c>
      <c r="BB101" s="20">
        <f t="shared" si="54"/>
        <v>889516.9469143824</v>
      </c>
      <c r="BC101" s="20">
        <f t="shared" si="55"/>
        <v>940060.1</v>
      </c>
      <c r="BD101" s="21">
        <f t="shared" si="56"/>
        <v>889516.9469143824</v>
      </c>
      <c r="BE101" s="20">
        <f t="shared" si="77"/>
        <v>95341454.999171734</v>
      </c>
      <c r="BF101" s="20">
        <f t="shared" si="81"/>
        <v>67596058.70130913</v>
      </c>
      <c r="BG101" s="22">
        <f t="shared" si="84"/>
        <v>6389000</v>
      </c>
      <c r="BH101" s="22">
        <f t="shared" si="57"/>
        <v>-61207058.70130913</v>
      </c>
      <c r="BI101" s="53">
        <v>1</v>
      </c>
      <c r="BJ101" s="22">
        <f t="shared" si="78"/>
        <v>88952454.999171734</v>
      </c>
      <c r="BK101" s="22">
        <f t="shared" si="79"/>
        <v>61207058.70130913</v>
      </c>
      <c r="BL101" s="23">
        <f t="shared" si="82"/>
        <v>67596058.70130913</v>
      </c>
    </row>
    <row r="102" spans="1:64" hidden="1" x14ac:dyDescent="0.25">
      <c r="A102" s="53">
        <v>4</v>
      </c>
      <c r="B102" s="53" t="s">
        <v>63</v>
      </c>
      <c r="C102" s="54" t="s">
        <v>64</v>
      </c>
      <c r="D102" s="54">
        <v>45077</v>
      </c>
      <c r="E102" s="55" t="s">
        <v>69</v>
      </c>
      <c r="F102" s="55" t="s">
        <v>66</v>
      </c>
      <c r="G102" s="56">
        <v>2022</v>
      </c>
      <c r="H102" s="57">
        <v>18772106</v>
      </c>
      <c r="I102" s="14">
        <f t="shared" si="58"/>
        <v>0</v>
      </c>
      <c r="J102" s="67">
        <v>18772106</v>
      </c>
      <c r="K102" s="57">
        <v>5620673</v>
      </c>
      <c r="L102" s="14">
        <f t="shared" si="59"/>
        <v>0</v>
      </c>
      <c r="M102" s="67">
        <v>5620673</v>
      </c>
      <c r="N102" s="14">
        <f t="shared" si="60"/>
        <v>13151433</v>
      </c>
      <c r="O102" s="14">
        <f t="shared" si="61"/>
        <v>0</v>
      </c>
      <c r="P102" s="15">
        <f t="shared" si="62"/>
        <v>13151433</v>
      </c>
      <c r="Q102" s="57">
        <v>18772106</v>
      </c>
      <c r="R102" s="57">
        <v>5620673</v>
      </c>
      <c r="S102" s="15">
        <f t="shared" si="83"/>
        <v>13151433</v>
      </c>
      <c r="T102" s="14">
        <f t="shared" si="63"/>
        <v>0</v>
      </c>
      <c r="U102" s="14">
        <f t="shared" si="64"/>
        <v>0</v>
      </c>
      <c r="V102" s="14">
        <f t="shared" si="65"/>
        <v>0</v>
      </c>
      <c r="W102" s="14">
        <f t="shared" si="66"/>
        <v>0</v>
      </c>
      <c r="X102" s="70">
        <v>1</v>
      </c>
      <c r="Y102" s="14">
        <f t="shared" si="67"/>
        <v>0</v>
      </c>
      <c r="Z102" s="15">
        <f t="shared" si="68"/>
        <v>0</v>
      </c>
      <c r="AA102" s="57">
        <v>18772106</v>
      </c>
      <c r="AB102" s="57">
        <v>5620673</v>
      </c>
      <c r="AC102" s="15">
        <f t="shared" si="45"/>
        <v>13151433</v>
      </c>
      <c r="AD102" s="14">
        <f t="shared" si="69"/>
        <v>0</v>
      </c>
      <c r="AE102" s="15">
        <f t="shared" si="70"/>
        <v>0</v>
      </c>
      <c r="AF102" s="70">
        <v>0.77500000000000002</v>
      </c>
      <c r="AG102" s="70">
        <v>0</v>
      </c>
      <c r="AH102" s="14">
        <f t="shared" si="46"/>
        <v>0</v>
      </c>
      <c r="AI102" s="15">
        <f t="shared" si="47"/>
        <v>0</v>
      </c>
      <c r="AJ102" s="16">
        <f t="shared" si="71"/>
        <v>0</v>
      </c>
      <c r="AK102" s="71">
        <v>0</v>
      </c>
      <c r="AL102" s="72">
        <v>0</v>
      </c>
      <c r="AM102" s="18">
        <f t="shared" si="48"/>
        <v>1</v>
      </c>
      <c r="AN102" s="14">
        <f t="shared" si="72"/>
        <v>0</v>
      </c>
      <c r="AO102" s="15">
        <f t="shared" si="73"/>
        <v>0</v>
      </c>
      <c r="AP102" s="16">
        <f t="shared" si="74"/>
        <v>0</v>
      </c>
      <c r="AQ102" s="19">
        <f t="shared" si="75"/>
        <v>0</v>
      </c>
      <c r="AR102" s="17">
        <f t="shared" si="76"/>
        <v>0</v>
      </c>
      <c r="AS102" s="18">
        <f t="shared" si="49"/>
        <v>1</v>
      </c>
      <c r="AT102" s="73">
        <v>0.87745652235414018</v>
      </c>
      <c r="AU102" s="14">
        <f t="shared" si="50"/>
        <v>0</v>
      </c>
      <c r="AV102" s="15">
        <f t="shared" si="80"/>
        <v>0</v>
      </c>
      <c r="AW102" s="74">
        <v>0.10999396599513919</v>
      </c>
      <c r="AX102" s="14">
        <f t="shared" si="51"/>
        <v>0</v>
      </c>
      <c r="AY102" s="15">
        <f t="shared" si="52"/>
        <v>0</v>
      </c>
      <c r="AZ102" s="75">
        <v>2.58E-2</v>
      </c>
      <c r="BA102" s="20">
        <f t="shared" si="53"/>
        <v>0</v>
      </c>
      <c r="BB102" s="20">
        <f t="shared" si="54"/>
        <v>0</v>
      </c>
      <c r="BC102" s="20">
        <f t="shared" si="55"/>
        <v>0</v>
      </c>
      <c r="BD102" s="21">
        <f t="shared" si="56"/>
        <v>0</v>
      </c>
      <c r="BE102" s="20">
        <f t="shared" si="77"/>
        <v>0</v>
      </c>
      <c r="BF102" s="20">
        <f t="shared" si="81"/>
        <v>0</v>
      </c>
      <c r="BG102" s="22">
        <f t="shared" si="84"/>
        <v>0</v>
      </c>
      <c r="BH102" s="22">
        <f t="shared" si="57"/>
        <v>0</v>
      </c>
      <c r="BI102" s="53">
        <v>1</v>
      </c>
      <c r="BJ102" s="22">
        <f t="shared" si="78"/>
        <v>0</v>
      </c>
      <c r="BK102" s="22">
        <f t="shared" si="79"/>
        <v>0</v>
      </c>
      <c r="BL102" s="23">
        <f t="shared" si="82"/>
        <v>0</v>
      </c>
    </row>
    <row r="103" spans="1:64" hidden="1" x14ac:dyDescent="0.25">
      <c r="A103" s="53">
        <v>4</v>
      </c>
      <c r="B103" s="53" t="s">
        <v>63</v>
      </c>
      <c r="C103" s="54" t="s">
        <v>64</v>
      </c>
      <c r="D103" s="54">
        <v>45077</v>
      </c>
      <c r="E103" s="55" t="s">
        <v>69</v>
      </c>
      <c r="F103" s="55" t="s">
        <v>66</v>
      </c>
      <c r="G103" s="56">
        <v>2023</v>
      </c>
      <c r="H103" s="57">
        <v>14511333</v>
      </c>
      <c r="I103" s="14">
        <f t="shared" si="58"/>
        <v>3659000</v>
      </c>
      <c r="J103" s="67">
        <v>18170333</v>
      </c>
      <c r="K103" s="57">
        <v>5170113</v>
      </c>
      <c r="L103" s="14">
        <f t="shared" si="59"/>
        <v>1518000</v>
      </c>
      <c r="M103" s="67">
        <v>6688113</v>
      </c>
      <c r="N103" s="14">
        <f t="shared" si="60"/>
        <v>9341220</v>
      </c>
      <c r="O103" s="14">
        <f t="shared" si="61"/>
        <v>2141000</v>
      </c>
      <c r="P103" s="15">
        <f t="shared" si="62"/>
        <v>11482220</v>
      </c>
      <c r="Q103" s="57">
        <v>13129333</v>
      </c>
      <c r="R103" s="57">
        <v>4596113</v>
      </c>
      <c r="S103" s="15">
        <f t="shared" si="83"/>
        <v>8533220</v>
      </c>
      <c r="T103" s="14">
        <f t="shared" si="63"/>
        <v>1382000</v>
      </c>
      <c r="U103" s="14">
        <f t="shared" si="64"/>
        <v>808000</v>
      </c>
      <c r="V103" s="14">
        <f t="shared" si="65"/>
        <v>5041000</v>
      </c>
      <c r="W103" s="14">
        <f t="shared" si="66"/>
        <v>2949000</v>
      </c>
      <c r="X103" s="70">
        <v>1</v>
      </c>
      <c r="Y103" s="14">
        <f t="shared" si="67"/>
        <v>808000</v>
      </c>
      <c r="Z103" s="15">
        <f t="shared" si="68"/>
        <v>2949000</v>
      </c>
      <c r="AA103" s="57">
        <v>6484983</v>
      </c>
      <c r="AB103" s="57">
        <v>2310476.5711791604</v>
      </c>
      <c r="AC103" s="15">
        <f t="shared" si="45"/>
        <v>4174506.4288208396</v>
      </c>
      <c r="AD103" s="14">
        <f t="shared" si="69"/>
        <v>11685350</v>
      </c>
      <c r="AE103" s="15">
        <f t="shared" si="70"/>
        <v>11685350</v>
      </c>
      <c r="AF103" s="70">
        <v>0.95899999999999996</v>
      </c>
      <c r="AG103" s="70">
        <v>0</v>
      </c>
      <c r="AH103" s="14">
        <f t="shared" si="46"/>
        <v>11206250.65</v>
      </c>
      <c r="AI103" s="15">
        <f t="shared" si="47"/>
        <v>11206250.65</v>
      </c>
      <c r="AJ103" s="16">
        <f t="shared" si="71"/>
        <v>3.5</v>
      </c>
      <c r="AK103" s="71">
        <v>9</v>
      </c>
      <c r="AL103" s="72">
        <v>5.2555040428474031E-2</v>
      </c>
      <c r="AM103" s="18">
        <f t="shared" si="48"/>
        <v>0.98517170236727991</v>
      </c>
      <c r="AN103" s="14">
        <f t="shared" si="72"/>
        <v>2905271.3502811086</v>
      </c>
      <c r="AO103" s="15">
        <f t="shared" si="73"/>
        <v>2905271.3502811086</v>
      </c>
      <c r="AP103" s="16">
        <f t="shared" si="74"/>
        <v>3.5</v>
      </c>
      <c r="AQ103" s="19">
        <f t="shared" si="75"/>
        <v>9</v>
      </c>
      <c r="AR103" s="17">
        <f t="shared" si="76"/>
        <v>5.2555040428474031E-2</v>
      </c>
      <c r="AS103" s="18">
        <f t="shared" si="49"/>
        <v>0.98517170236727991</v>
      </c>
      <c r="AT103" s="73">
        <v>0.87745652235414018</v>
      </c>
      <c r="AU103" s="14">
        <f t="shared" si="50"/>
        <v>9687191.1071048211</v>
      </c>
      <c r="AV103" s="15">
        <f t="shared" si="80"/>
        <v>9687191.1071048211</v>
      </c>
      <c r="AW103" s="74">
        <v>0.10999396599513919</v>
      </c>
      <c r="AX103" s="14">
        <f t="shared" si="51"/>
        <v>1232619.9529291065</v>
      </c>
      <c r="AY103" s="15">
        <f t="shared" si="52"/>
        <v>1065532.5692233024</v>
      </c>
      <c r="AZ103" s="75">
        <v>2.58E-2</v>
      </c>
      <c r="BA103" s="20">
        <f t="shared" si="53"/>
        <v>301482.03000000003</v>
      </c>
      <c r="BB103" s="20">
        <f t="shared" si="54"/>
        <v>297011.56472824339</v>
      </c>
      <c r="BC103" s="20">
        <f t="shared" si="55"/>
        <v>301482.03000000003</v>
      </c>
      <c r="BD103" s="21">
        <f t="shared" si="56"/>
        <v>297011.56472824339</v>
      </c>
      <c r="BE103" s="20">
        <f t="shared" si="77"/>
        <v>9791352.6329291072</v>
      </c>
      <c r="BF103" s="20">
        <f t="shared" si="81"/>
        <v>8144463.8907752577</v>
      </c>
      <c r="BG103" s="22">
        <f t="shared" si="84"/>
        <v>4358713.5711791608</v>
      </c>
      <c r="BH103" s="22">
        <f t="shared" si="57"/>
        <v>-3785750.3195960969</v>
      </c>
      <c r="BI103" s="53">
        <v>1</v>
      </c>
      <c r="BJ103" s="22">
        <f t="shared" si="78"/>
        <v>5432639.0617499463</v>
      </c>
      <c r="BK103" s="22">
        <f t="shared" si="79"/>
        <v>3785750.3195960969</v>
      </c>
      <c r="BL103" s="23">
        <f t="shared" si="82"/>
        <v>8144463.8907752577</v>
      </c>
    </row>
    <row r="104" spans="1:64" hidden="1" x14ac:dyDescent="0.25">
      <c r="A104" s="53">
        <v>4</v>
      </c>
      <c r="B104" s="53" t="s">
        <v>63</v>
      </c>
      <c r="C104" s="54" t="s">
        <v>64</v>
      </c>
      <c r="D104" s="54">
        <v>45077</v>
      </c>
      <c r="E104" s="55" t="s">
        <v>69</v>
      </c>
      <c r="F104" s="55" t="s">
        <v>66</v>
      </c>
      <c r="G104" s="56">
        <v>2024</v>
      </c>
      <c r="H104" s="57">
        <v>2102000</v>
      </c>
      <c r="I104" s="14">
        <f t="shared" si="58"/>
        <v>20982000</v>
      </c>
      <c r="J104" s="67">
        <v>23084000</v>
      </c>
      <c r="K104" s="57">
        <v>872000</v>
      </c>
      <c r="L104" s="14">
        <f t="shared" si="59"/>
        <v>8707000</v>
      </c>
      <c r="M104" s="67">
        <v>9579000</v>
      </c>
      <c r="N104" s="14">
        <f t="shared" si="60"/>
        <v>1230000</v>
      </c>
      <c r="O104" s="14">
        <f t="shared" si="61"/>
        <v>12275000</v>
      </c>
      <c r="P104" s="15">
        <f t="shared" si="62"/>
        <v>13505000</v>
      </c>
      <c r="Q104" s="57">
        <v>1293000</v>
      </c>
      <c r="R104" s="57">
        <v>536000</v>
      </c>
      <c r="S104" s="15">
        <f t="shared" si="83"/>
        <v>757000</v>
      </c>
      <c r="T104" s="14">
        <f t="shared" si="63"/>
        <v>809000</v>
      </c>
      <c r="U104" s="14">
        <f t="shared" si="64"/>
        <v>473000</v>
      </c>
      <c r="V104" s="14">
        <f t="shared" si="65"/>
        <v>21791000</v>
      </c>
      <c r="W104" s="14">
        <f t="shared" si="66"/>
        <v>12748000</v>
      </c>
      <c r="X104" s="70">
        <v>1</v>
      </c>
      <c r="Y104" s="14">
        <f t="shared" si="67"/>
        <v>473000</v>
      </c>
      <c r="Z104" s="15">
        <f t="shared" si="68"/>
        <v>12748000</v>
      </c>
      <c r="AA104" s="57">
        <v>0</v>
      </c>
      <c r="AB104" s="57">
        <v>0</v>
      </c>
      <c r="AC104" s="15">
        <f t="shared" si="45"/>
        <v>0</v>
      </c>
      <c r="AD104" s="14">
        <f t="shared" si="69"/>
        <v>23084000</v>
      </c>
      <c r="AE104" s="15">
        <f t="shared" si="70"/>
        <v>23084000</v>
      </c>
      <c r="AF104" s="70">
        <v>0.95399999999999996</v>
      </c>
      <c r="AG104" s="70">
        <v>0</v>
      </c>
      <c r="AH104" s="14">
        <f t="shared" si="46"/>
        <v>22022136</v>
      </c>
      <c r="AI104" s="15">
        <f t="shared" si="47"/>
        <v>22022136</v>
      </c>
      <c r="AJ104" s="16">
        <f t="shared" si="71"/>
        <v>13</v>
      </c>
      <c r="AK104" s="71">
        <v>15</v>
      </c>
      <c r="AL104" s="72">
        <v>5.2337707133441276E-2</v>
      </c>
      <c r="AM104" s="18">
        <f t="shared" si="48"/>
        <v>0.94623412579087485</v>
      </c>
      <c r="AN104" s="14">
        <f t="shared" si="72"/>
        <v>12062592.635582073</v>
      </c>
      <c r="AO104" s="15">
        <f t="shared" si="73"/>
        <v>12062592.635582073</v>
      </c>
      <c r="AP104" s="16">
        <f t="shared" si="74"/>
        <v>13</v>
      </c>
      <c r="AQ104" s="19">
        <f t="shared" si="75"/>
        <v>15</v>
      </c>
      <c r="AR104" s="17">
        <f t="shared" si="76"/>
        <v>5.2337707133441276E-2</v>
      </c>
      <c r="AS104" s="18">
        <f t="shared" si="49"/>
        <v>0.94623412579087485</v>
      </c>
      <c r="AT104" s="73">
        <v>0.87745652235414018</v>
      </c>
      <c r="AU104" s="14">
        <f t="shared" si="50"/>
        <v>18284523.780387174</v>
      </c>
      <c r="AV104" s="15">
        <f t="shared" si="80"/>
        <v>18284523.780387174</v>
      </c>
      <c r="AW104" s="74">
        <v>0.10999396599513919</v>
      </c>
      <c r="AX104" s="14">
        <f t="shared" si="51"/>
        <v>2422302.0783243305</v>
      </c>
      <c r="AY104" s="15">
        <f t="shared" si="52"/>
        <v>2011187.2869372207</v>
      </c>
      <c r="AZ104" s="75">
        <v>2.58E-2</v>
      </c>
      <c r="BA104" s="20">
        <f t="shared" si="53"/>
        <v>595567.19999999995</v>
      </c>
      <c r="BB104" s="20">
        <f t="shared" si="54"/>
        <v>563546.00884171913</v>
      </c>
      <c r="BC104" s="20">
        <f t="shared" si="55"/>
        <v>595567.19999999995</v>
      </c>
      <c r="BD104" s="21">
        <f t="shared" si="56"/>
        <v>563546.00884171913</v>
      </c>
      <c r="BE104" s="20">
        <f t="shared" si="77"/>
        <v>12292005.278324328</v>
      </c>
      <c r="BF104" s="20">
        <f t="shared" si="81"/>
        <v>8796664.440584043</v>
      </c>
      <c r="BG104" s="22">
        <f t="shared" si="84"/>
        <v>757000</v>
      </c>
      <c r="BH104" s="22">
        <f t="shared" si="57"/>
        <v>-8039664.440584043</v>
      </c>
      <c r="BI104" s="53">
        <v>1</v>
      </c>
      <c r="BJ104" s="22">
        <f t="shared" si="78"/>
        <v>11535005.278324328</v>
      </c>
      <c r="BK104" s="22">
        <f t="shared" si="79"/>
        <v>8039664.440584043</v>
      </c>
      <c r="BL104" s="23">
        <f t="shared" si="82"/>
        <v>8796664.440584043</v>
      </c>
    </row>
    <row r="105" spans="1:64" hidden="1" x14ac:dyDescent="0.25">
      <c r="A105" s="53">
        <v>4</v>
      </c>
      <c r="B105" s="53" t="s">
        <v>63</v>
      </c>
      <c r="C105" s="54" t="s">
        <v>64</v>
      </c>
      <c r="D105" s="54">
        <v>45077</v>
      </c>
      <c r="E105" s="55" t="s">
        <v>70</v>
      </c>
      <c r="F105" s="55" t="s">
        <v>66</v>
      </c>
      <c r="G105" s="56">
        <v>2022</v>
      </c>
      <c r="H105" s="57">
        <v>24281121</v>
      </c>
      <c r="I105" s="14">
        <f t="shared" si="58"/>
        <v>0</v>
      </c>
      <c r="J105" s="67">
        <v>24281121</v>
      </c>
      <c r="K105" s="57">
        <v>7427662</v>
      </c>
      <c r="L105" s="14">
        <f t="shared" si="59"/>
        <v>0</v>
      </c>
      <c r="M105" s="67">
        <v>7427662</v>
      </c>
      <c r="N105" s="14">
        <f t="shared" si="60"/>
        <v>16853459</v>
      </c>
      <c r="O105" s="14">
        <f t="shared" si="61"/>
        <v>0</v>
      </c>
      <c r="P105" s="15">
        <f t="shared" si="62"/>
        <v>16853459</v>
      </c>
      <c r="Q105" s="57">
        <v>24281121</v>
      </c>
      <c r="R105" s="57">
        <v>7427662</v>
      </c>
      <c r="S105" s="15">
        <f t="shared" si="83"/>
        <v>16853459</v>
      </c>
      <c r="T105" s="14">
        <f t="shared" si="63"/>
        <v>0</v>
      </c>
      <c r="U105" s="14">
        <f t="shared" si="64"/>
        <v>0</v>
      </c>
      <c r="V105" s="14">
        <f t="shared" si="65"/>
        <v>0</v>
      </c>
      <c r="W105" s="14">
        <f t="shared" si="66"/>
        <v>0</v>
      </c>
      <c r="X105" s="70">
        <v>1</v>
      </c>
      <c r="Y105" s="14">
        <f t="shared" si="67"/>
        <v>0</v>
      </c>
      <c r="Z105" s="15">
        <f t="shared" si="68"/>
        <v>0</v>
      </c>
      <c r="AA105" s="57">
        <v>24281121</v>
      </c>
      <c r="AB105" s="57">
        <v>7427662</v>
      </c>
      <c r="AC105" s="15">
        <f t="shared" si="45"/>
        <v>16853459</v>
      </c>
      <c r="AD105" s="14">
        <f t="shared" si="69"/>
        <v>0</v>
      </c>
      <c r="AE105" s="15">
        <f t="shared" si="70"/>
        <v>0</v>
      </c>
      <c r="AF105" s="70">
        <v>0.89100000000000001</v>
      </c>
      <c r="AG105" s="70">
        <v>0</v>
      </c>
      <c r="AH105" s="14">
        <f t="shared" si="46"/>
        <v>0</v>
      </c>
      <c r="AI105" s="15">
        <f t="shared" si="47"/>
        <v>0</v>
      </c>
      <c r="AJ105" s="16">
        <f t="shared" si="71"/>
        <v>0</v>
      </c>
      <c r="AK105" s="71">
        <v>0</v>
      </c>
      <c r="AL105" s="72">
        <v>0</v>
      </c>
      <c r="AM105" s="18">
        <f t="shared" si="48"/>
        <v>1</v>
      </c>
      <c r="AN105" s="14">
        <f t="shared" si="72"/>
        <v>0</v>
      </c>
      <c r="AO105" s="15">
        <f t="shared" si="73"/>
        <v>0</v>
      </c>
      <c r="AP105" s="16">
        <f t="shared" si="74"/>
        <v>0</v>
      </c>
      <c r="AQ105" s="19">
        <f t="shared" si="75"/>
        <v>0</v>
      </c>
      <c r="AR105" s="17">
        <f t="shared" si="76"/>
        <v>0</v>
      </c>
      <c r="AS105" s="18">
        <f t="shared" si="49"/>
        <v>1</v>
      </c>
      <c r="AT105" s="73">
        <v>0.86200560565592232</v>
      </c>
      <c r="AU105" s="14">
        <f t="shared" si="50"/>
        <v>0</v>
      </c>
      <c r="AV105" s="15">
        <f t="shared" si="80"/>
        <v>0</v>
      </c>
      <c r="AW105" s="74">
        <v>8.839848032475417E-2</v>
      </c>
      <c r="AX105" s="14">
        <f t="shared" si="51"/>
        <v>0</v>
      </c>
      <c r="AY105" s="15">
        <f t="shared" si="52"/>
        <v>0</v>
      </c>
      <c r="AZ105" s="75">
        <v>1.35E-2</v>
      </c>
      <c r="BA105" s="20">
        <f t="shared" si="53"/>
        <v>0</v>
      </c>
      <c r="BB105" s="20">
        <f t="shared" si="54"/>
        <v>0</v>
      </c>
      <c r="BC105" s="20">
        <f t="shared" si="55"/>
        <v>0</v>
      </c>
      <c r="BD105" s="21">
        <f t="shared" si="56"/>
        <v>0</v>
      </c>
      <c r="BE105" s="20">
        <f t="shared" si="77"/>
        <v>0</v>
      </c>
      <c r="BF105" s="20">
        <f t="shared" si="81"/>
        <v>0</v>
      </c>
      <c r="BG105" s="22">
        <f t="shared" si="84"/>
        <v>0</v>
      </c>
      <c r="BH105" s="22">
        <f t="shared" si="57"/>
        <v>0</v>
      </c>
      <c r="BI105" s="53">
        <v>1</v>
      </c>
      <c r="BJ105" s="22">
        <f t="shared" si="78"/>
        <v>0</v>
      </c>
      <c r="BK105" s="22">
        <f t="shared" si="79"/>
        <v>0</v>
      </c>
      <c r="BL105" s="23">
        <f t="shared" si="82"/>
        <v>0</v>
      </c>
    </row>
    <row r="106" spans="1:64" hidden="1" x14ac:dyDescent="0.25">
      <c r="A106" s="53">
        <v>4</v>
      </c>
      <c r="B106" s="53" t="s">
        <v>63</v>
      </c>
      <c r="C106" s="54" t="s">
        <v>64</v>
      </c>
      <c r="D106" s="54">
        <v>45077</v>
      </c>
      <c r="E106" s="55" t="s">
        <v>70</v>
      </c>
      <c r="F106" s="55" t="s">
        <v>66</v>
      </c>
      <c r="G106" s="56">
        <v>2023</v>
      </c>
      <c r="H106" s="57">
        <v>16781269</v>
      </c>
      <c r="I106" s="14">
        <f t="shared" si="58"/>
        <v>7660000</v>
      </c>
      <c r="J106" s="67">
        <v>24441269</v>
      </c>
      <c r="K106" s="57">
        <v>5520812</v>
      </c>
      <c r="L106" s="14">
        <f t="shared" si="59"/>
        <v>2751000</v>
      </c>
      <c r="M106" s="67">
        <v>8271812</v>
      </c>
      <c r="N106" s="14">
        <f t="shared" si="60"/>
        <v>11260457</v>
      </c>
      <c r="O106" s="14">
        <f t="shared" si="61"/>
        <v>4909000</v>
      </c>
      <c r="P106" s="15">
        <f t="shared" si="62"/>
        <v>16169457</v>
      </c>
      <c r="Q106" s="57">
        <v>15752269</v>
      </c>
      <c r="R106" s="57">
        <v>5151812</v>
      </c>
      <c r="S106" s="15">
        <f t="shared" si="83"/>
        <v>10600457</v>
      </c>
      <c r="T106" s="14">
        <f t="shared" si="63"/>
        <v>1029000</v>
      </c>
      <c r="U106" s="14">
        <f t="shared" si="64"/>
        <v>660000</v>
      </c>
      <c r="V106" s="14">
        <f t="shared" si="65"/>
        <v>8689000</v>
      </c>
      <c r="W106" s="14">
        <f t="shared" si="66"/>
        <v>5569000</v>
      </c>
      <c r="X106" s="70">
        <v>1</v>
      </c>
      <c r="Y106" s="14">
        <f t="shared" si="67"/>
        <v>660000</v>
      </c>
      <c r="Z106" s="15">
        <f t="shared" si="68"/>
        <v>5569000</v>
      </c>
      <c r="AA106" s="57">
        <v>7615043</v>
      </c>
      <c r="AB106" s="57">
        <v>2505246.8186354679</v>
      </c>
      <c r="AC106" s="15">
        <f t="shared" si="45"/>
        <v>5109796.1813645326</v>
      </c>
      <c r="AD106" s="14">
        <f t="shared" si="69"/>
        <v>16826226</v>
      </c>
      <c r="AE106" s="15">
        <f t="shared" si="70"/>
        <v>16826226</v>
      </c>
      <c r="AF106" s="70">
        <v>1.0209999999999999</v>
      </c>
      <c r="AG106" s="70">
        <v>0</v>
      </c>
      <c r="AH106" s="14">
        <f t="shared" si="46"/>
        <v>17179576.745999999</v>
      </c>
      <c r="AI106" s="15">
        <f t="shared" si="47"/>
        <v>17179576.745999999</v>
      </c>
      <c r="AJ106" s="16">
        <f t="shared" si="71"/>
        <v>3.5</v>
      </c>
      <c r="AK106" s="71">
        <v>9</v>
      </c>
      <c r="AL106" s="72">
        <v>5.2555040428474031E-2</v>
      </c>
      <c r="AM106" s="18">
        <f t="shared" si="48"/>
        <v>0.98517170236727991</v>
      </c>
      <c r="AN106" s="14">
        <f t="shared" si="72"/>
        <v>5486421.2104833815</v>
      </c>
      <c r="AO106" s="15">
        <f t="shared" si="73"/>
        <v>5486421.2104833815</v>
      </c>
      <c r="AP106" s="16">
        <f t="shared" si="74"/>
        <v>3.5</v>
      </c>
      <c r="AQ106" s="19">
        <f t="shared" si="75"/>
        <v>9</v>
      </c>
      <c r="AR106" s="17">
        <f t="shared" si="76"/>
        <v>5.2555040428474031E-2</v>
      </c>
      <c r="AS106" s="18">
        <f t="shared" si="49"/>
        <v>0.98517170236727991</v>
      </c>
      <c r="AT106" s="73">
        <v>0.86200560565592232</v>
      </c>
      <c r="AU106" s="14">
        <f t="shared" si="50"/>
        <v>14589300.807700509</v>
      </c>
      <c r="AV106" s="15">
        <f t="shared" si="80"/>
        <v>14589300.807700509</v>
      </c>
      <c r="AW106" s="74">
        <v>8.839848032475417E-2</v>
      </c>
      <c r="AX106" s="14">
        <f t="shared" si="51"/>
        <v>1518648.4769688852</v>
      </c>
      <c r="AY106" s="15">
        <f t="shared" si="52"/>
        <v>1289672.0204014336</v>
      </c>
      <c r="AZ106" s="75">
        <v>1.35E-2</v>
      </c>
      <c r="BA106" s="20">
        <f t="shared" si="53"/>
        <v>227154.05100000001</v>
      </c>
      <c r="BB106" s="20">
        <f t="shared" si="54"/>
        <v>223785.74312329394</v>
      </c>
      <c r="BC106" s="20">
        <f t="shared" si="55"/>
        <v>227154.05100000001</v>
      </c>
      <c r="BD106" s="21">
        <f t="shared" si="56"/>
        <v>223785.74312329394</v>
      </c>
      <c r="BE106" s="20">
        <f t="shared" si="77"/>
        <v>13356379.273968883</v>
      </c>
      <c r="BF106" s="20">
        <f t="shared" si="81"/>
        <v>10616337.360741856</v>
      </c>
      <c r="BG106" s="22">
        <f t="shared" si="84"/>
        <v>5490660.8186354674</v>
      </c>
      <c r="BH106" s="22">
        <f t="shared" si="57"/>
        <v>-5125676.5421063881</v>
      </c>
      <c r="BI106" s="53">
        <v>1</v>
      </c>
      <c r="BJ106" s="22">
        <f t="shared" si="78"/>
        <v>7865718.4553334154</v>
      </c>
      <c r="BK106" s="22">
        <f t="shared" si="79"/>
        <v>5125676.5421063881</v>
      </c>
      <c r="BL106" s="23">
        <f t="shared" si="82"/>
        <v>10616337.360741856</v>
      </c>
    </row>
    <row r="107" spans="1:64" hidden="1" x14ac:dyDescent="0.25">
      <c r="A107" s="53">
        <v>4</v>
      </c>
      <c r="B107" s="53" t="s">
        <v>63</v>
      </c>
      <c r="C107" s="54" t="s">
        <v>64</v>
      </c>
      <c r="D107" s="54">
        <v>45077</v>
      </c>
      <c r="E107" s="55" t="s">
        <v>70</v>
      </c>
      <c r="F107" s="55" t="s">
        <v>66</v>
      </c>
      <c r="G107" s="56">
        <v>2024</v>
      </c>
      <c r="H107" s="57">
        <v>3551000</v>
      </c>
      <c r="I107" s="14">
        <f t="shared" si="58"/>
        <v>27591000</v>
      </c>
      <c r="J107" s="67">
        <v>31142000</v>
      </c>
      <c r="K107" s="57">
        <v>1274000</v>
      </c>
      <c r="L107" s="14">
        <f t="shared" si="59"/>
        <v>9906000</v>
      </c>
      <c r="M107" s="67">
        <v>11180000</v>
      </c>
      <c r="N107" s="14">
        <f t="shared" si="60"/>
        <v>2277000</v>
      </c>
      <c r="O107" s="14">
        <f t="shared" si="61"/>
        <v>17685000</v>
      </c>
      <c r="P107" s="15">
        <f t="shared" si="62"/>
        <v>19962000</v>
      </c>
      <c r="Q107" s="57">
        <v>1910000</v>
      </c>
      <c r="R107" s="57">
        <v>685000</v>
      </c>
      <c r="S107" s="15">
        <f t="shared" si="83"/>
        <v>1225000</v>
      </c>
      <c r="T107" s="14">
        <f t="shared" si="63"/>
        <v>1641000</v>
      </c>
      <c r="U107" s="14">
        <f t="shared" si="64"/>
        <v>1052000</v>
      </c>
      <c r="V107" s="14">
        <f t="shared" si="65"/>
        <v>29232000</v>
      </c>
      <c r="W107" s="14">
        <f t="shared" si="66"/>
        <v>18737000</v>
      </c>
      <c r="X107" s="70">
        <v>1</v>
      </c>
      <c r="Y107" s="14">
        <f t="shared" si="67"/>
        <v>1052000</v>
      </c>
      <c r="Z107" s="15">
        <f t="shared" si="68"/>
        <v>18737000</v>
      </c>
      <c r="AA107" s="57">
        <v>0</v>
      </c>
      <c r="AB107" s="57">
        <v>0</v>
      </c>
      <c r="AC107" s="15">
        <f t="shared" si="45"/>
        <v>0</v>
      </c>
      <c r="AD107" s="14">
        <f t="shared" si="69"/>
        <v>31142000</v>
      </c>
      <c r="AE107" s="15">
        <f t="shared" si="70"/>
        <v>31142000</v>
      </c>
      <c r="AF107" s="70">
        <v>1.0209999999999999</v>
      </c>
      <c r="AG107" s="70">
        <v>0</v>
      </c>
      <c r="AH107" s="14">
        <f t="shared" si="46"/>
        <v>31795981.999999996</v>
      </c>
      <c r="AI107" s="15">
        <f t="shared" si="47"/>
        <v>31795981.999999996</v>
      </c>
      <c r="AJ107" s="16">
        <f t="shared" si="71"/>
        <v>13</v>
      </c>
      <c r="AK107" s="71">
        <v>15</v>
      </c>
      <c r="AL107" s="72">
        <v>5.2337707133441276E-2</v>
      </c>
      <c r="AM107" s="18">
        <f t="shared" si="48"/>
        <v>0.94623412579087485</v>
      </c>
      <c r="AN107" s="14">
        <f t="shared" si="72"/>
        <v>17729588.814943623</v>
      </c>
      <c r="AO107" s="15">
        <f t="shared" si="73"/>
        <v>17729588.814943623</v>
      </c>
      <c r="AP107" s="16">
        <f t="shared" si="74"/>
        <v>13</v>
      </c>
      <c r="AQ107" s="19">
        <f t="shared" si="75"/>
        <v>15</v>
      </c>
      <c r="AR107" s="17">
        <f t="shared" si="76"/>
        <v>5.2337707133441276E-2</v>
      </c>
      <c r="AS107" s="18">
        <f t="shared" si="49"/>
        <v>0.94623412579087485</v>
      </c>
      <c r="AT107" s="73">
        <v>0.86200560565592232</v>
      </c>
      <c r="AU107" s="14">
        <f t="shared" si="50"/>
        <v>25934682.719743401</v>
      </c>
      <c r="AV107" s="15">
        <f t="shared" si="80"/>
        <v>25934682.719743401</v>
      </c>
      <c r="AW107" s="74">
        <v>8.839848032475417E-2</v>
      </c>
      <c r="AX107" s="14">
        <f t="shared" si="51"/>
        <v>2810716.4892332372</v>
      </c>
      <c r="AY107" s="15">
        <f t="shared" si="52"/>
        <v>2292586.5401299791</v>
      </c>
      <c r="AZ107" s="75">
        <v>1.35E-2</v>
      </c>
      <c r="BA107" s="20">
        <f t="shared" si="53"/>
        <v>420417</v>
      </c>
      <c r="BB107" s="20">
        <f t="shared" si="54"/>
        <v>397812.91246262222</v>
      </c>
      <c r="BC107" s="20">
        <f t="shared" si="55"/>
        <v>420417</v>
      </c>
      <c r="BD107" s="21">
        <f t="shared" si="56"/>
        <v>397812.91246262222</v>
      </c>
      <c r="BE107" s="20">
        <f t="shared" si="77"/>
        <v>16290115.489233233</v>
      </c>
      <c r="BF107" s="20">
        <f t="shared" si="81"/>
        <v>10895493.357392378</v>
      </c>
      <c r="BG107" s="22">
        <f t="shared" si="84"/>
        <v>1225000</v>
      </c>
      <c r="BH107" s="22">
        <f t="shared" si="57"/>
        <v>-9670493.3573923782</v>
      </c>
      <c r="BI107" s="53">
        <v>1</v>
      </c>
      <c r="BJ107" s="22">
        <f t="shared" si="78"/>
        <v>15065115.489233233</v>
      </c>
      <c r="BK107" s="22">
        <f t="shared" si="79"/>
        <v>9670493.3573923782</v>
      </c>
      <c r="BL107" s="23">
        <f t="shared" si="82"/>
        <v>10895493.357392378</v>
      </c>
    </row>
    <row r="108" spans="1:64" hidden="1" x14ac:dyDescent="0.25">
      <c r="A108" s="53">
        <v>4</v>
      </c>
      <c r="B108" s="53" t="s">
        <v>63</v>
      </c>
      <c r="C108" s="54" t="s">
        <v>64</v>
      </c>
      <c r="D108" s="54">
        <v>45077</v>
      </c>
      <c r="E108" s="55" t="s">
        <v>71</v>
      </c>
      <c r="F108" s="55" t="s">
        <v>66</v>
      </c>
      <c r="G108" s="56">
        <v>2022</v>
      </c>
      <c r="H108" s="57">
        <v>6396846</v>
      </c>
      <c r="I108" s="14">
        <f t="shared" si="58"/>
        <v>0</v>
      </c>
      <c r="J108" s="67">
        <v>6396846</v>
      </c>
      <c r="K108" s="57">
        <v>1798232</v>
      </c>
      <c r="L108" s="14">
        <f t="shared" si="59"/>
        <v>0</v>
      </c>
      <c r="M108" s="67">
        <v>1798232</v>
      </c>
      <c r="N108" s="14">
        <f t="shared" si="60"/>
        <v>4598614</v>
      </c>
      <c r="O108" s="14">
        <f t="shared" si="61"/>
        <v>0</v>
      </c>
      <c r="P108" s="15">
        <f t="shared" si="62"/>
        <v>4598614</v>
      </c>
      <c r="Q108" s="57">
        <v>6396846</v>
      </c>
      <c r="R108" s="57">
        <v>1798232</v>
      </c>
      <c r="S108" s="15">
        <f t="shared" si="83"/>
        <v>4598614</v>
      </c>
      <c r="T108" s="14">
        <f t="shared" si="63"/>
        <v>0</v>
      </c>
      <c r="U108" s="14">
        <f t="shared" si="64"/>
        <v>0</v>
      </c>
      <c r="V108" s="14">
        <f t="shared" si="65"/>
        <v>0</v>
      </c>
      <c r="W108" s="14">
        <f t="shared" si="66"/>
        <v>0</v>
      </c>
      <c r="X108" s="70">
        <v>1</v>
      </c>
      <c r="Y108" s="14">
        <f t="shared" si="67"/>
        <v>0</v>
      </c>
      <c r="Z108" s="15">
        <f t="shared" si="68"/>
        <v>0</v>
      </c>
      <c r="AA108" s="57">
        <v>6396846</v>
      </c>
      <c r="AB108" s="57">
        <v>1798232.0000000002</v>
      </c>
      <c r="AC108" s="15">
        <f t="shared" si="45"/>
        <v>4598614</v>
      </c>
      <c r="AD108" s="14">
        <f t="shared" si="69"/>
        <v>0</v>
      </c>
      <c r="AE108" s="15">
        <f t="shared" si="70"/>
        <v>0</v>
      </c>
      <c r="AF108" s="70">
        <v>0.86299999999999999</v>
      </c>
      <c r="AG108" s="70">
        <v>0</v>
      </c>
      <c r="AH108" s="14">
        <f t="shared" si="46"/>
        <v>0</v>
      </c>
      <c r="AI108" s="15">
        <f t="shared" si="47"/>
        <v>0</v>
      </c>
      <c r="AJ108" s="16">
        <f t="shared" si="71"/>
        <v>0</v>
      </c>
      <c r="AK108" s="71">
        <v>0</v>
      </c>
      <c r="AL108" s="72">
        <v>0</v>
      </c>
      <c r="AM108" s="18">
        <f t="shared" si="48"/>
        <v>1</v>
      </c>
      <c r="AN108" s="14">
        <f t="shared" si="72"/>
        <v>0</v>
      </c>
      <c r="AO108" s="15">
        <f t="shared" si="73"/>
        <v>0</v>
      </c>
      <c r="AP108" s="16">
        <f t="shared" si="74"/>
        <v>0</v>
      </c>
      <c r="AQ108" s="19">
        <f t="shared" si="75"/>
        <v>0</v>
      </c>
      <c r="AR108" s="17">
        <f t="shared" si="76"/>
        <v>0</v>
      </c>
      <c r="AS108" s="18">
        <f t="shared" si="49"/>
        <v>1</v>
      </c>
      <c r="AT108" s="73">
        <v>0.89014911840146116</v>
      </c>
      <c r="AU108" s="14">
        <f t="shared" si="50"/>
        <v>0</v>
      </c>
      <c r="AV108" s="15">
        <f t="shared" si="80"/>
        <v>0</v>
      </c>
      <c r="AW108" s="74">
        <v>7.3309423347455327E-2</v>
      </c>
      <c r="AX108" s="14">
        <f t="shared" si="51"/>
        <v>0</v>
      </c>
      <c r="AY108" s="15">
        <f t="shared" si="52"/>
        <v>0</v>
      </c>
      <c r="AZ108" s="75">
        <v>1.9599999999999999E-2</v>
      </c>
      <c r="BA108" s="20">
        <f t="shared" si="53"/>
        <v>0</v>
      </c>
      <c r="BB108" s="20">
        <f t="shared" si="54"/>
        <v>0</v>
      </c>
      <c r="BC108" s="20">
        <f t="shared" si="55"/>
        <v>0</v>
      </c>
      <c r="BD108" s="21">
        <f t="shared" si="56"/>
        <v>0</v>
      </c>
      <c r="BE108" s="20">
        <f t="shared" si="77"/>
        <v>0</v>
      </c>
      <c r="BF108" s="20">
        <f t="shared" si="81"/>
        <v>0</v>
      </c>
      <c r="BG108" s="22">
        <f t="shared" si="84"/>
        <v>0</v>
      </c>
      <c r="BH108" s="22">
        <f t="shared" si="57"/>
        <v>0</v>
      </c>
      <c r="BI108" s="53">
        <v>1</v>
      </c>
      <c r="BJ108" s="22">
        <f t="shared" si="78"/>
        <v>0</v>
      </c>
      <c r="BK108" s="22">
        <f t="shared" si="79"/>
        <v>0</v>
      </c>
      <c r="BL108" s="23">
        <f t="shared" si="82"/>
        <v>0</v>
      </c>
    </row>
    <row r="109" spans="1:64" hidden="1" x14ac:dyDescent="0.25">
      <c r="A109" s="53">
        <v>4</v>
      </c>
      <c r="B109" s="53" t="s">
        <v>63</v>
      </c>
      <c r="C109" s="54" t="s">
        <v>64</v>
      </c>
      <c r="D109" s="54">
        <v>45077</v>
      </c>
      <c r="E109" s="55" t="s">
        <v>71</v>
      </c>
      <c r="F109" s="55" t="s">
        <v>66</v>
      </c>
      <c r="G109" s="56">
        <v>2023</v>
      </c>
      <c r="H109" s="57">
        <v>3420254</v>
      </c>
      <c r="I109" s="14">
        <f t="shared" si="58"/>
        <v>800000</v>
      </c>
      <c r="J109" s="67">
        <v>4220254</v>
      </c>
      <c r="K109" s="57">
        <v>1052830</v>
      </c>
      <c r="L109" s="14">
        <f t="shared" si="59"/>
        <v>282000</v>
      </c>
      <c r="M109" s="67">
        <v>1334830</v>
      </c>
      <c r="N109" s="14">
        <f t="shared" si="60"/>
        <v>2367424</v>
      </c>
      <c r="O109" s="14">
        <f t="shared" si="61"/>
        <v>518000</v>
      </c>
      <c r="P109" s="15">
        <f t="shared" si="62"/>
        <v>2885424</v>
      </c>
      <c r="Q109" s="57">
        <v>3253254</v>
      </c>
      <c r="R109" s="57">
        <v>993830</v>
      </c>
      <c r="S109" s="15">
        <f t="shared" si="83"/>
        <v>2259424</v>
      </c>
      <c r="T109" s="14">
        <f t="shared" si="63"/>
        <v>167000</v>
      </c>
      <c r="U109" s="14">
        <f t="shared" si="64"/>
        <v>108000</v>
      </c>
      <c r="V109" s="14">
        <f t="shared" si="65"/>
        <v>967000</v>
      </c>
      <c r="W109" s="14">
        <f t="shared" si="66"/>
        <v>626000</v>
      </c>
      <c r="X109" s="70">
        <v>1</v>
      </c>
      <c r="Y109" s="14">
        <f t="shared" si="67"/>
        <v>108000</v>
      </c>
      <c r="Z109" s="15">
        <f t="shared" si="68"/>
        <v>626000</v>
      </c>
      <c r="AA109" s="57">
        <v>1813372</v>
      </c>
      <c r="AB109" s="57">
        <v>558196.09969318076</v>
      </c>
      <c r="AC109" s="15">
        <f t="shared" si="45"/>
        <v>1255175.9003068192</v>
      </c>
      <c r="AD109" s="14">
        <f t="shared" si="69"/>
        <v>2406882</v>
      </c>
      <c r="AE109" s="15">
        <f t="shared" si="70"/>
        <v>2406882</v>
      </c>
      <c r="AF109" s="70">
        <v>1</v>
      </c>
      <c r="AG109" s="70">
        <v>0</v>
      </c>
      <c r="AH109" s="14">
        <f t="shared" si="46"/>
        <v>2406882</v>
      </c>
      <c r="AI109" s="15">
        <f t="shared" si="47"/>
        <v>2406882</v>
      </c>
      <c r="AJ109" s="16">
        <f t="shared" si="71"/>
        <v>3.5</v>
      </c>
      <c r="AK109" s="71">
        <v>9</v>
      </c>
      <c r="AL109" s="72">
        <v>5.2555040428474031E-2</v>
      </c>
      <c r="AM109" s="18">
        <f t="shared" si="48"/>
        <v>0.98517170236727991</v>
      </c>
      <c r="AN109" s="14">
        <f t="shared" si="72"/>
        <v>616717.48568191717</v>
      </c>
      <c r="AO109" s="15">
        <f t="shared" si="73"/>
        <v>616717.48568191717</v>
      </c>
      <c r="AP109" s="16">
        <f t="shared" si="74"/>
        <v>3.5</v>
      </c>
      <c r="AQ109" s="19">
        <f t="shared" si="75"/>
        <v>9</v>
      </c>
      <c r="AR109" s="17">
        <f t="shared" si="76"/>
        <v>5.2555040428474031E-2</v>
      </c>
      <c r="AS109" s="18">
        <f t="shared" si="49"/>
        <v>0.98517170236727991</v>
      </c>
      <c r="AT109" s="73">
        <v>0.89014911840146116</v>
      </c>
      <c r="AU109" s="14">
        <f t="shared" si="50"/>
        <v>2110714.5015962408</v>
      </c>
      <c r="AV109" s="15">
        <f t="shared" si="80"/>
        <v>2110714.5015962408</v>
      </c>
      <c r="AW109" s="74">
        <v>7.3309423347455327E-2</v>
      </c>
      <c r="AX109" s="14">
        <f t="shared" si="51"/>
        <v>176447.13148536996</v>
      </c>
      <c r="AY109" s="15">
        <f t="shared" si="52"/>
        <v>154735.262963132</v>
      </c>
      <c r="AZ109" s="75">
        <v>1.9599999999999999E-2</v>
      </c>
      <c r="BA109" s="20">
        <f t="shared" si="53"/>
        <v>47174.887199999997</v>
      </c>
      <c r="BB109" s="20">
        <f t="shared" si="54"/>
        <v>46475.363931808402</v>
      </c>
      <c r="BC109" s="20">
        <f t="shared" si="55"/>
        <v>47174.887199999997</v>
      </c>
      <c r="BD109" s="21">
        <f t="shared" si="56"/>
        <v>46475.363931808402</v>
      </c>
      <c r="BE109" s="20">
        <f t="shared" si="77"/>
        <v>2004504.0186853698</v>
      </c>
      <c r="BF109" s="20">
        <f t="shared" si="81"/>
        <v>1695207.6428092644</v>
      </c>
      <c r="BG109" s="22">
        <f t="shared" si="84"/>
        <v>1004248.0996931808</v>
      </c>
      <c r="BH109" s="22">
        <f t="shared" si="57"/>
        <v>-690959.5431160836</v>
      </c>
      <c r="BI109" s="53">
        <v>1</v>
      </c>
      <c r="BJ109" s="22">
        <f t="shared" si="78"/>
        <v>1000255.918992189</v>
      </c>
      <c r="BK109" s="22">
        <f t="shared" si="79"/>
        <v>690959.5431160836</v>
      </c>
      <c r="BL109" s="23">
        <f t="shared" si="82"/>
        <v>1695207.6428092644</v>
      </c>
    </row>
    <row r="110" spans="1:64" hidden="1" x14ac:dyDescent="0.25">
      <c r="A110" s="58">
        <v>4</v>
      </c>
      <c r="B110" s="58" t="s">
        <v>63</v>
      </c>
      <c r="C110" s="59" t="s">
        <v>64</v>
      </c>
      <c r="D110" s="59">
        <v>45077</v>
      </c>
      <c r="E110" s="60" t="s">
        <v>71</v>
      </c>
      <c r="F110" s="60" t="s">
        <v>66</v>
      </c>
      <c r="G110" s="61">
        <v>2024</v>
      </c>
      <c r="H110" s="62">
        <v>552000</v>
      </c>
      <c r="I110" s="24">
        <f t="shared" si="58"/>
        <v>3358000</v>
      </c>
      <c r="J110" s="68">
        <v>3910000</v>
      </c>
      <c r="K110" s="62">
        <v>195000</v>
      </c>
      <c r="L110" s="24">
        <f t="shared" si="59"/>
        <v>1186000</v>
      </c>
      <c r="M110" s="68">
        <v>1381000</v>
      </c>
      <c r="N110" s="24">
        <f t="shared" si="60"/>
        <v>357000</v>
      </c>
      <c r="O110" s="24">
        <f t="shared" si="61"/>
        <v>2172000</v>
      </c>
      <c r="P110" s="25">
        <f t="shared" si="62"/>
        <v>2529000</v>
      </c>
      <c r="Q110" s="62">
        <v>286000</v>
      </c>
      <c r="R110" s="62">
        <v>101000</v>
      </c>
      <c r="S110" s="25">
        <f t="shared" si="83"/>
        <v>185000</v>
      </c>
      <c r="T110" s="24">
        <f t="shared" si="63"/>
        <v>266000</v>
      </c>
      <c r="U110" s="24">
        <f t="shared" si="64"/>
        <v>172000</v>
      </c>
      <c r="V110" s="24">
        <f t="shared" si="65"/>
        <v>3624000</v>
      </c>
      <c r="W110" s="24">
        <f t="shared" si="66"/>
        <v>2344000</v>
      </c>
      <c r="X110" s="77">
        <v>1</v>
      </c>
      <c r="Y110" s="24">
        <f t="shared" si="67"/>
        <v>172000</v>
      </c>
      <c r="Z110" s="25">
        <f t="shared" si="68"/>
        <v>2344000</v>
      </c>
      <c r="AA110" s="62">
        <v>0</v>
      </c>
      <c r="AB110" s="62">
        <v>0</v>
      </c>
      <c r="AC110" s="25">
        <f t="shared" si="45"/>
        <v>0</v>
      </c>
      <c r="AD110" s="24">
        <f t="shared" si="69"/>
        <v>3910000</v>
      </c>
      <c r="AE110" s="25">
        <f t="shared" si="70"/>
        <v>3910000</v>
      </c>
      <c r="AF110" s="77">
        <v>1</v>
      </c>
      <c r="AG110" s="77">
        <v>0</v>
      </c>
      <c r="AH110" s="24">
        <f t="shared" si="46"/>
        <v>3910000</v>
      </c>
      <c r="AI110" s="25">
        <f t="shared" si="47"/>
        <v>3910000</v>
      </c>
      <c r="AJ110" s="26">
        <f t="shared" si="71"/>
        <v>13</v>
      </c>
      <c r="AK110" s="81">
        <v>15</v>
      </c>
      <c r="AL110" s="82">
        <v>5.2337707133441276E-2</v>
      </c>
      <c r="AM110" s="28">
        <f t="shared" si="48"/>
        <v>0.94623412579087485</v>
      </c>
      <c r="AN110" s="24">
        <f t="shared" si="72"/>
        <v>2217972.7908538105</v>
      </c>
      <c r="AO110" s="25">
        <f t="shared" si="73"/>
        <v>2217972.7908538105</v>
      </c>
      <c r="AP110" s="26">
        <f t="shared" si="74"/>
        <v>13</v>
      </c>
      <c r="AQ110" s="29">
        <f t="shared" si="75"/>
        <v>15</v>
      </c>
      <c r="AR110" s="27">
        <f t="shared" si="76"/>
        <v>5.2337707133441276E-2</v>
      </c>
      <c r="AS110" s="28">
        <f t="shared" si="49"/>
        <v>0.94623412579087485</v>
      </c>
      <c r="AT110" s="85">
        <v>0.89014911840146116</v>
      </c>
      <c r="AU110" s="24">
        <f t="shared" si="50"/>
        <v>3293351.8389378269</v>
      </c>
      <c r="AV110" s="25">
        <f t="shared" si="80"/>
        <v>3293351.8389378269</v>
      </c>
      <c r="AW110" s="82">
        <v>7.3309423347455327E-2</v>
      </c>
      <c r="AX110" s="24">
        <f t="shared" si="51"/>
        <v>286639.84528855031</v>
      </c>
      <c r="AY110" s="25">
        <f t="shared" si="52"/>
        <v>241433.72419281365</v>
      </c>
      <c r="AZ110" s="88">
        <v>1.9599999999999999E-2</v>
      </c>
      <c r="BA110" s="30">
        <f t="shared" si="53"/>
        <v>76636</v>
      </c>
      <c r="BB110" s="30">
        <f t="shared" si="54"/>
        <v>72515.598464109484</v>
      </c>
      <c r="BC110" s="30">
        <f t="shared" si="55"/>
        <v>76636</v>
      </c>
      <c r="BD110" s="31">
        <f t="shared" si="56"/>
        <v>72515.598464109484</v>
      </c>
      <c r="BE110" s="30">
        <f t="shared" si="77"/>
        <v>1929275.8452885505</v>
      </c>
      <c r="BF110" s="30">
        <f t="shared" si="81"/>
        <v>1389328.3707409394</v>
      </c>
      <c r="BG110" s="32">
        <f t="shared" si="84"/>
        <v>185000</v>
      </c>
      <c r="BH110" s="32">
        <f t="shared" si="57"/>
        <v>-1204328.3707409394</v>
      </c>
      <c r="BI110" s="58">
        <v>1</v>
      </c>
      <c r="BJ110" s="32">
        <f t="shared" si="78"/>
        <v>1744275.8452885505</v>
      </c>
      <c r="BK110" s="32">
        <f t="shared" si="79"/>
        <v>1204328.3707409394</v>
      </c>
      <c r="BL110" s="33">
        <f t="shared" si="82"/>
        <v>1389328.3707409394</v>
      </c>
    </row>
    <row r="111" spans="1:64" hidden="1" x14ac:dyDescent="0.25">
      <c r="A111" s="53">
        <v>4</v>
      </c>
      <c r="B111" s="53" t="s">
        <v>63</v>
      </c>
      <c r="C111" s="54" t="s">
        <v>64</v>
      </c>
      <c r="D111" s="54">
        <v>45107</v>
      </c>
      <c r="E111" s="55" t="s">
        <v>65</v>
      </c>
      <c r="F111" s="55" t="s">
        <v>66</v>
      </c>
      <c r="G111" s="56">
        <v>2022</v>
      </c>
      <c r="H111" s="57">
        <v>485099604</v>
      </c>
      <c r="I111" s="14">
        <f t="shared" si="58"/>
        <v>0</v>
      </c>
      <c r="J111" s="67">
        <v>485099604</v>
      </c>
      <c r="K111" s="57">
        <v>136542797</v>
      </c>
      <c r="L111" s="14">
        <f t="shared" si="59"/>
        <v>0</v>
      </c>
      <c r="M111" s="67">
        <v>136542797</v>
      </c>
      <c r="N111" s="14">
        <f t="shared" si="60"/>
        <v>348556807</v>
      </c>
      <c r="O111" s="14">
        <f t="shared" si="61"/>
        <v>0</v>
      </c>
      <c r="P111" s="15">
        <f t="shared" si="62"/>
        <v>348556807</v>
      </c>
      <c r="Q111" s="57">
        <v>485099604</v>
      </c>
      <c r="R111" s="57">
        <v>136542797</v>
      </c>
      <c r="S111" s="15">
        <f t="shared" si="83"/>
        <v>348556807</v>
      </c>
      <c r="T111" s="14">
        <f t="shared" si="63"/>
        <v>0</v>
      </c>
      <c r="U111" s="14">
        <f t="shared" si="64"/>
        <v>0</v>
      </c>
      <c r="V111" s="14">
        <f t="shared" si="65"/>
        <v>0</v>
      </c>
      <c r="W111" s="14">
        <f t="shared" si="66"/>
        <v>0</v>
      </c>
      <c r="X111" s="70">
        <v>1</v>
      </c>
      <c r="Y111" s="14">
        <f t="shared" si="67"/>
        <v>0</v>
      </c>
      <c r="Z111" s="15">
        <f t="shared" si="68"/>
        <v>0</v>
      </c>
      <c r="AA111" s="57">
        <v>485099604</v>
      </c>
      <c r="AB111" s="57">
        <v>136542797</v>
      </c>
      <c r="AC111" s="15">
        <f t="shared" si="45"/>
        <v>348556807</v>
      </c>
      <c r="AD111" s="14">
        <f t="shared" si="69"/>
        <v>0</v>
      </c>
      <c r="AE111" s="15">
        <f t="shared" si="70"/>
        <v>0</v>
      </c>
      <c r="AF111" s="70">
        <v>1.177</v>
      </c>
      <c r="AG111" s="70">
        <v>0</v>
      </c>
      <c r="AH111" s="14">
        <f t="shared" si="46"/>
        <v>0</v>
      </c>
      <c r="AI111" s="15">
        <f t="shared" si="47"/>
        <v>0</v>
      </c>
      <c r="AJ111" s="16">
        <f t="shared" si="71"/>
        <v>0</v>
      </c>
      <c r="AK111" s="71">
        <v>0</v>
      </c>
      <c r="AL111" s="72">
        <v>0</v>
      </c>
      <c r="AM111" s="18">
        <f t="shared" si="48"/>
        <v>1</v>
      </c>
      <c r="AN111" s="14">
        <f t="shared" si="72"/>
        <v>0</v>
      </c>
      <c r="AO111" s="15">
        <f t="shared" si="73"/>
        <v>0</v>
      </c>
      <c r="AP111" s="16">
        <f t="shared" si="74"/>
        <v>0</v>
      </c>
      <c r="AQ111" s="19">
        <f t="shared" si="75"/>
        <v>0</v>
      </c>
      <c r="AR111" s="17">
        <f t="shared" si="76"/>
        <v>0</v>
      </c>
      <c r="AS111" s="18">
        <f t="shared" si="49"/>
        <v>1</v>
      </c>
      <c r="AT111" s="73">
        <v>0.88450765268544418</v>
      </c>
      <c r="AU111" s="14">
        <f t="shared" si="50"/>
        <v>0</v>
      </c>
      <c r="AV111" s="15">
        <f t="shared" si="80"/>
        <v>0</v>
      </c>
      <c r="AW111" s="74">
        <v>7.2144853467420111E-2</v>
      </c>
      <c r="AX111" s="14">
        <f t="shared" si="51"/>
        <v>0</v>
      </c>
      <c r="AY111" s="15">
        <f t="shared" si="52"/>
        <v>0</v>
      </c>
      <c r="AZ111" s="75">
        <v>2.3E-3</v>
      </c>
      <c r="BA111" s="20">
        <f t="shared" si="53"/>
        <v>0</v>
      </c>
      <c r="BB111" s="20">
        <f t="shared" si="54"/>
        <v>0</v>
      </c>
      <c r="BC111" s="20">
        <f t="shared" si="55"/>
        <v>0</v>
      </c>
      <c r="BD111" s="21">
        <f t="shared" si="56"/>
        <v>0</v>
      </c>
      <c r="BE111" s="20">
        <f t="shared" si="77"/>
        <v>0</v>
      </c>
      <c r="BF111" s="20">
        <f t="shared" si="81"/>
        <v>0</v>
      </c>
      <c r="BG111" s="22">
        <f t="shared" si="84"/>
        <v>0</v>
      </c>
      <c r="BH111" s="22">
        <f t="shared" si="57"/>
        <v>0</v>
      </c>
      <c r="BI111" s="53">
        <v>1</v>
      </c>
      <c r="BJ111" s="22">
        <f t="shared" si="78"/>
        <v>0</v>
      </c>
      <c r="BK111" s="22">
        <f t="shared" si="79"/>
        <v>0</v>
      </c>
      <c r="BL111" s="23">
        <f t="shared" si="82"/>
        <v>0</v>
      </c>
    </row>
    <row r="112" spans="1:64" hidden="1" x14ac:dyDescent="0.25">
      <c r="A112" s="53">
        <v>4</v>
      </c>
      <c r="B112" s="53" t="s">
        <v>63</v>
      </c>
      <c r="C112" s="54" t="s">
        <v>64</v>
      </c>
      <c r="D112" s="54">
        <v>45107</v>
      </c>
      <c r="E112" s="55" t="s">
        <v>65</v>
      </c>
      <c r="F112" s="55" t="s">
        <v>66</v>
      </c>
      <c r="G112" s="56">
        <v>2023</v>
      </c>
      <c r="H112" s="57">
        <v>458024018</v>
      </c>
      <c r="I112" s="14">
        <f t="shared" si="58"/>
        <v>67805000</v>
      </c>
      <c r="J112" s="67">
        <v>525829018</v>
      </c>
      <c r="K112" s="57">
        <v>135896496</v>
      </c>
      <c r="L112" s="14">
        <f t="shared" si="59"/>
        <v>21500000</v>
      </c>
      <c r="M112" s="67">
        <v>157396496</v>
      </c>
      <c r="N112" s="14">
        <f t="shared" si="60"/>
        <v>322127522</v>
      </c>
      <c r="O112" s="14">
        <f t="shared" si="61"/>
        <v>46305000</v>
      </c>
      <c r="P112" s="15">
        <f t="shared" si="62"/>
        <v>368432522</v>
      </c>
      <c r="Q112" s="57">
        <v>430276018</v>
      </c>
      <c r="R112" s="57">
        <v>127097496</v>
      </c>
      <c r="S112" s="15">
        <f t="shared" si="83"/>
        <v>303178522</v>
      </c>
      <c r="T112" s="14">
        <f t="shared" si="63"/>
        <v>27748000</v>
      </c>
      <c r="U112" s="14">
        <f t="shared" si="64"/>
        <v>18949000</v>
      </c>
      <c r="V112" s="14">
        <f t="shared" si="65"/>
        <v>95553000</v>
      </c>
      <c r="W112" s="14">
        <f t="shared" si="66"/>
        <v>65254000</v>
      </c>
      <c r="X112" s="70">
        <v>1</v>
      </c>
      <c r="Y112" s="14">
        <f t="shared" si="67"/>
        <v>18949000</v>
      </c>
      <c r="Z112" s="15">
        <f t="shared" si="68"/>
        <v>65254000</v>
      </c>
      <c r="AA112" s="57">
        <v>256742804</v>
      </c>
      <c r="AB112" s="57">
        <v>76176021.487184942</v>
      </c>
      <c r="AC112" s="15">
        <f t="shared" si="45"/>
        <v>180566782.51281506</v>
      </c>
      <c r="AD112" s="14">
        <f t="shared" si="69"/>
        <v>269086214</v>
      </c>
      <c r="AE112" s="15">
        <f t="shared" si="70"/>
        <v>269086214</v>
      </c>
      <c r="AF112" s="70">
        <v>1.22</v>
      </c>
      <c r="AG112" s="70">
        <v>0</v>
      </c>
      <c r="AH112" s="14">
        <f t="shared" si="46"/>
        <v>328285181.07999998</v>
      </c>
      <c r="AI112" s="15">
        <f t="shared" si="47"/>
        <v>328285181.07999998</v>
      </c>
      <c r="AJ112" s="16">
        <f t="shared" si="71"/>
        <v>3</v>
      </c>
      <c r="AK112" s="71">
        <v>3</v>
      </c>
      <c r="AL112" s="72">
        <v>5.2555040428474031E-2</v>
      </c>
      <c r="AM112" s="18">
        <f t="shared" si="48"/>
        <v>0.98727649200240586</v>
      </c>
      <c r="AN112" s="14">
        <f t="shared" si="72"/>
        <v>64423740.20912499</v>
      </c>
      <c r="AO112" s="15">
        <f t="shared" si="73"/>
        <v>64423740.20912499</v>
      </c>
      <c r="AP112" s="16">
        <f t="shared" si="74"/>
        <v>3</v>
      </c>
      <c r="AQ112" s="19">
        <f t="shared" si="75"/>
        <v>3</v>
      </c>
      <c r="AR112" s="17">
        <f t="shared" si="76"/>
        <v>5.2555040428474031E-2</v>
      </c>
      <c r="AS112" s="18">
        <f t="shared" si="49"/>
        <v>0.98727649200240586</v>
      </c>
      <c r="AT112" s="73">
        <v>0.88450765268544418</v>
      </c>
      <c r="AU112" s="14">
        <f t="shared" si="50"/>
        <v>286676220.30588675</v>
      </c>
      <c r="AV112" s="15">
        <f t="shared" si="80"/>
        <v>286676220.30588675</v>
      </c>
      <c r="AW112" s="74">
        <v>7.2144853467420111E-2</v>
      </c>
      <c r="AX112" s="14">
        <f t="shared" si="51"/>
        <v>23684086.284542076</v>
      </c>
      <c r="AY112" s="15">
        <f t="shared" si="52"/>
        <v>20682213.906562045</v>
      </c>
      <c r="AZ112" s="75">
        <v>2.3E-3</v>
      </c>
      <c r="BA112" s="20">
        <f t="shared" si="53"/>
        <v>618898.29220000003</v>
      </c>
      <c r="BB112" s="20">
        <f t="shared" si="54"/>
        <v>611023.73482949601</v>
      </c>
      <c r="BC112" s="20">
        <f t="shared" si="55"/>
        <v>618898.29220000003</v>
      </c>
      <c r="BD112" s="21">
        <f t="shared" si="56"/>
        <v>611023.73482949601</v>
      </c>
      <c r="BE112" s="20">
        <f t="shared" si="77"/>
        <v>287334165.6567421</v>
      </c>
      <c r="BF112" s="20">
        <f t="shared" si="81"/>
        <v>243545717.73815328</v>
      </c>
      <c r="BG112" s="22">
        <f t="shared" si="84"/>
        <v>122611739.48718494</v>
      </c>
      <c r="BH112" s="22">
        <f t="shared" si="57"/>
        <v>-120933978.25096834</v>
      </c>
      <c r="BI112" s="53">
        <v>1</v>
      </c>
      <c r="BJ112" s="22">
        <f t="shared" si="78"/>
        <v>164722426.16955715</v>
      </c>
      <c r="BK112" s="22">
        <f t="shared" si="79"/>
        <v>120933978.25096834</v>
      </c>
      <c r="BL112" s="23">
        <f t="shared" si="82"/>
        <v>243545717.73815328</v>
      </c>
    </row>
    <row r="113" spans="1:64" hidden="1" x14ac:dyDescent="0.25">
      <c r="A113" s="53">
        <v>4</v>
      </c>
      <c r="B113" s="53" t="s">
        <v>63</v>
      </c>
      <c r="C113" s="54" t="s">
        <v>64</v>
      </c>
      <c r="D113" s="54">
        <v>45107</v>
      </c>
      <c r="E113" s="55" t="s">
        <v>65</v>
      </c>
      <c r="F113" s="55" t="s">
        <v>66</v>
      </c>
      <c r="G113" s="56">
        <v>2024</v>
      </c>
      <c r="H113" s="57">
        <v>77876000</v>
      </c>
      <c r="I113" s="14">
        <f t="shared" si="58"/>
        <v>476930000</v>
      </c>
      <c r="J113" s="67">
        <v>554806000</v>
      </c>
      <c r="K113" s="57">
        <v>24694000</v>
      </c>
      <c r="L113" s="14">
        <f t="shared" si="59"/>
        <v>151233000</v>
      </c>
      <c r="M113" s="67">
        <v>175927000</v>
      </c>
      <c r="N113" s="14">
        <f t="shared" si="60"/>
        <v>53182000</v>
      </c>
      <c r="O113" s="14">
        <f t="shared" si="61"/>
        <v>325697000</v>
      </c>
      <c r="P113" s="15">
        <f t="shared" si="62"/>
        <v>378879000</v>
      </c>
      <c r="Q113" s="57">
        <v>51660000</v>
      </c>
      <c r="R113" s="57">
        <v>16381000</v>
      </c>
      <c r="S113" s="15">
        <f t="shared" si="83"/>
        <v>35279000</v>
      </c>
      <c r="T113" s="14">
        <f t="shared" si="63"/>
        <v>26216000</v>
      </c>
      <c r="U113" s="14">
        <f t="shared" si="64"/>
        <v>17903000</v>
      </c>
      <c r="V113" s="14">
        <f t="shared" si="65"/>
        <v>503146000</v>
      </c>
      <c r="W113" s="14">
        <f t="shared" si="66"/>
        <v>343600000</v>
      </c>
      <c r="X113" s="70">
        <v>1</v>
      </c>
      <c r="Y113" s="14">
        <f t="shared" si="67"/>
        <v>17903000</v>
      </c>
      <c r="Z113" s="15">
        <f t="shared" si="68"/>
        <v>343600000</v>
      </c>
      <c r="AA113" s="57">
        <v>0</v>
      </c>
      <c r="AB113" s="57">
        <v>0</v>
      </c>
      <c r="AC113" s="15">
        <f t="shared" si="45"/>
        <v>0</v>
      </c>
      <c r="AD113" s="14">
        <f t="shared" si="69"/>
        <v>554806000</v>
      </c>
      <c r="AE113" s="15">
        <f t="shared" si="70"/>
        <v>554806000</v>
      </c>
      <c r="AF113" s="70">
        <v>1.26</v>
      </c>
      <c r="AG113" s="70">
        <v>0</v>
      </c>
      <c r="AH113" s="14">
        <f t="shared" si="46"/>
        <v>699055560</v>
      </c>
      <c r="AI113" s="15">
        <f t="shared" si="47"/>
        <v>699055560</v>
      </c>
      <c r="AJ113" s="16">
        <f t="shared" si="71"/>
        <v>12</v>
      </c>
      <c r="AK113" s="71">
        <v>15</v>
      </c>
      <c r="AL113" s="72">
        <v>5.2337707133441276E-2</v>
      </c>
      <c r="AM113" s="18">
        <f t="shared" si="48"/>
        <v>0.95026529337620269</v>
      </c>
      <c r="AN113" s="14">
        <f t="shared" si="72"/>
        <v>326511154.80406326</v>
      </c>
      <c r="AO113" s="15">
        <f t="shared" si="73"/>
        <v>326511154.80406326</v>
      </c>
      <c r="AP113" s="16">
        <f t="shared" si="74"/>
        <v>12</v>
      </c>
      <c r="AQ113" s="19">
        <f t="shared" si="75"/>
        <v>15</v>
      </c>
      <c r="AR113" s="17">
        <f t="shared" si="76"/>
        <v>5.2337707133441276E-2</v>
      </c>
      <c r="AS113" s="18">
        <f t="shared" si="49"/>
        <v>0.95026529337620269</v>
      </c>
      <c r="AT113" s="73">
        <v>0.88450765268544418</v>
      </c>
      <c r="AU113" s="14">
        <f t="shared" si="50"/>
        <v>587568029.04706991</v>
      </c>
      <c r="AV113" s="15">
        <f t="shared" si="80"/>
        <v>587568029.04706991</v>
      </c>
      <c r="AW113" s="74">
        <v>7.2144853467420111E-2</v>
      </c>
      <c r="AX113" s="14">
        <f t="shared" si="51"/>
        <v>50433260.941785306</v>
      </c>
      <c r="AY113" s="15">
        <f t="shared" si="52"/>
        <v>42390009.357741699</v>
      </c>
      <c r="AZ113" s="75">
        <v>2.3E-3</v>
      </c>
      <c r="BA113" s="20">
        <f t="shared" si="53"/>
        <v>1276053.8</v>
      </c>
      <c r="BB113" s="20">
        <f t="shared" si="54"/>
        <v>1212589.6386208183</v>
      </c>
      <c r="BC113" s="20">
        <f t="shared" si="55"/>
        <v>1276053.8</v>
      </c>
      <c r="BD113" s="21">
        <f t="shared" si="56"/>
        <v>1212589.6386208183</v>
      </c>
      <c r="BE113" s="20">
        <f t="shared" si="77"/>
        <v>407164874.74178529</v>
      </c>
      <c r="BF113" s="20">
        <f t="shared" si="81"/>
        <v>304659473.23936921</v>
      </c>
      <c r="BG113" s="22">
        <f t="shared" si="84"/>
        <v>35279000</v>
      </c>
      <c r="BH113" s="22">
        <f t="shared" si="57"/>
        <v>-269380473.23936921</v>
      </c>
      <c r="BI113" s="53">
        <v>1</v>
      </c>
      <c r="BJ113" s="22">
        <f t="shared" si="78"/>
        <v>371885874.74178529</v>
      </c>
      <c r="BK113" s="22">
        <f t="shared" si="79"/>
        <v>269380473.23936921</v>
      </c>
      <c r="BL113" s="23">
        <f t="shared" si="82"/>
        <v>304659473.23936921</v>
      </c>
    </row>
    <row r="114" spans="1:64" hidden="1" x14ac:dyDescent="0.25">
      <c r="A114" s="53">
        <v>4</v>
      </c>
      <c r="B114" s="53" t="s">
        <v>63</v>
      </c>
      <c r="C114" s="54" t="s">
        <v>64</v>
      </c>
      <c r="D114" s="54">
        <v>45107</v>
      </c>
      <c r="E114" s="55" t="s">
        <v>67</v>
      </c>
      <c r="F114" s="55" t="s">
        <v>66</v>
      </c>
      <c r="G114" s="56">
        <v>2022</v>
      </c>
      <c r="H114" s="57">
        <v>283142262</v>
      </c>
      <c r="I114" s="14">
        <f t="shared" si="58"/>
        <v>0</v>
      </c>
      <c r="J114" s="67">
        <v>283142262</v>
      </c>
      <c r="K114" s="57">
        <v>84979839</v>
      </c>
      <c r="L114" s="14">
        <f t="shared" si="59"/>
        <v>0</v>
      </c>
      <c r="M114" s="67">
        <v>84979839</v>
      </c>
      <c r="N114" s="14">
        <f t="shared" si="60"/>
        <v>198162423</v>
      </c>
      <c r="O114" s="14">
        <f t="shared" si="61"/>
        <v>0</v>
      </c>
      <c r="P114" s="15">
        <f t="shared" si="62"/>
        <v>198162423</v>
      </c>
      <c r="Q114" s="57">
        <v>283142262</v>
      </c>
      <c r="R114" s="57">
        <v>84979839</v>
      </c>
      <c r="S114" s="15">
        <f t="shared" si="83"/>
        <v>198162423</v>
      </c>
      <c r="T114" s="14">
        <f t="shared" si="63"/>
        <v>0</v>
      </c>
      <c r="U114" s="14">
        <f t="shared" si="64"/>
        <v>0</v>
      </c>
      <c r="V114" s="14">
        <f t="shared" si="65"/>
        <v>0</v>
      </c>
      <c r="W114" s="14">
        <f t="shared" si="66"/>
        <v>0</v>
      </c>
      <c r="X114" s="70">
        <v>1</v>
      </c>
      <c r="Y114" s="14">
        <f t="shared" si="67"/>
        <v>0</v>
      </c>
      <c r="Z114" s="15">
        <f t="shared" si="68"/>
        <v>0</v>
      </c>
      <c r="AA114" s="57">
        <v>283142262</v>
      </c>
      <c r="AB114" s="57">
        <v>84979839</v>
      </c>
      <c r="AC114" s="15">
        <f t="shared" si="45"/>
        <v>198162423</v>
      </c>
      <c r="AD114" s="14">
        <f t="shared" si="69"/>
        <v>0</v>
      </c>
      <c r="AE114" s="15">
        <f t="shared" si="70"/>
        <v>0</v>
      </c>
      <c r="AF114" s="70">
        <v>0.75</v>
      </c>
      <c r="AG114" s="70">
        <v>0</v>
      </c>
      <c r="AH114" s="14">
        <f t="shared" si="46"/>
        <v>0</v>
      </c>
      <c r="AI114" s="15">
        <f t="shared" si="47"/>
        <v>0</v>
      </c>
      <c r="AJ114" s="16">
        <f t="shared" si="71"/>
        <v>0</v>
      </c>
      <c r="AK114" s="71">
        <v>0</v>
      </c>
      <c r="AL114" s="72">
        <v>0</v>
      </c>
      <c r="AM114" s="18">
        <f t="shared" si="48"/>
        <v>1</v>
      </c>
      <c r="AN114" s="14">
        <f t="shared" si="72"/>
        <v>0</v>
      </c>
      <c r="AO114" s="15">
        <f t="shared" si="73"/>
        <v>0</v>
      </c>
      <c r="AP114" s="16">
        <f t="shared" si="74"/>
        <v>0</v>
      </c>
      <c r="AQ114" s="19">
        <f t="shared" si="75"/>
        <v>0</v>
      </c>
      <c r="AR114" s="17">
        <f t="shared" si="76"/>
        <v>0</v>
      </c>
      <c r="AS114" s="18">
        <f t="shared" si="49"/>
        <v>1</v>
      </c>
      <c r="AT114" s="73">
        <v>0.86443752692586795</v>
      </c>
      <c r="AU114" s="14">
        <f t="shared" si="50"/>
        <v>0</v>
      </c>
      <c r="AV114" s="15">
        <f t="shared" si="80"/>
        <v>0</v>
      </c>
      <c r="AW114" s="74">
        <v>9.7948479432115043E-2</v>
      </c>
      <c r="AX114" s="14">
        <f t="shared" si="51"/>
        <v>0</v>
      </c>
      <c r="AY114" s="15">
        <f t="shared" si="52"/>
        <v>0</v>
      </c>
      <c r="AZ114" s="75">
        <v>3.2000000000000002E-3</v>
      </c>
      <c r="BA114" s="20">
        <f t="shared" si="53"/>
        <v>0</v>
      </c>
      <c r="BB114" s="20">
        <f t="shared" si="54"/>
        <v>0</v>
      </c>
      <c r="BC114" s="20">
        <f t="shared" si="55"/>
        <v>0</v>
      </c>
      <c r="BD114" s="21">
        <f t="shared" si="56"/>
        <v>0</v>
      </c>
      <c r="BE114" s="20">
        <f t="shared" si="77"/>
        <v>0</v>
      </c>
      <c r="BF114" s="20">
        <f t="shared" si="81"/>
        <v>0</v>
      </c>
      <c r="BG114" s="22">
        <f t="shared" si="84"/>
        <v>0</v>
      </c>
      <c r="BH114" s="22">
        <f t="shared" si="57"/>
        <v>0</v>
      </c>
      <c r="BI114" s="53">
        <v>1</v>
      </c>
      <c r="BJ114" s="22">
        <f t="shared" si="78"/>
        <v>0</v>
      </c>
      <c r="BK114" s="22">
        <f t="shared" si="79"/>
        <v>0</v>
      </c>
      <c r="BL114" s="23">
        <f t="shared" si="82"/>
        <v>0</v>
      </c>
    </row>
    <row r="115" spans="1:64" hidden="1" x14ac:dyDescent="0.25">
      <c r="A115" s="53">
        <v>4</v>
      </c>
      <c r="B115" s="53" t="s">
        <v>63</v>
      </c>
      <c r="C115" s="54" t="s">
        <v>64</v>
      </c>
      <c r="D115" s="54">
        <v>45107</v>
      </c>
      <c r="E115" s="55" t="s">
        <v>67</v>
      </c>
      <c r="F115" s="55" t="s">
        <v>66</v>
      </c>
      <c r="G115" s="56">
        <v>2023</v>
      </c>
      <c r="H115" s="57">
        <v>277266348</v>
      </c>
      <c r="I115" s="14">
        <f t="shared" si="58"/>
        <v>41152000</v>
      </c>
      <c r="J115" s="67">
        <v>318418348</v>
      </c>
      <c r="K115" s="57">
        <v>88429846</v>
      </c>
      <c r="L115" s="14">
        <f t="shared" si="59"/>
        <v>14608000</v>
      </c>
      <c r="M115" s="67">
        <v>103037846</v>
      </c>
      <c r="N115" s="14">
        <f t="shared" si="60"/>
        <v>188836502</v>
      </c>
      <c r="O115" s="14">
        <f t="shared" si="61"/>
        <v>26544000</v>
      </c>
      <c r="P115" s="15">
        <f t="shared" si="62"/>
        <v>215380502</v>
      </c>
      <c r="Q115" s="57">
        <v>263913348</v>
      </c>
      <c r="R115" s="57">
        <v>83689846</v>
      </c>
      <c r="S115" s="15">
        <f t="shared" si="83"/>
        <v>180223502</v>
      </c>
      <c r="T115" s="14">
        <f t="shared" si="63"/>
        <v>13353000</v>
      </c>
      <c r="U115" s="14">
        <f t="shared" si="64"/>
        <v>8613000</v>
      </c>
      <c r="V115" s="14">
        <f t="shared" si="65"/>
        <v>54505000</v>
      </c>
      <c r="W115" s="14">
        <f t="shared" si="66"/>
        <v>35157000</v>
      </c>
      <c r="X115" s="70">
        <v>1</v>
      </c>
      <c r="Y115" s="14">
        <f t="shared" si="67"/>
        <v>8613000</v>
      </c>
      <c r="Z115" s="15">
        <f t="shared" si="68"/>
        <v>35157000</v>
      </c>
      <c r="AA115" s="57">
        <v>165144906</v>
      </c>
      <c r="AB115" s="57">
        <v>52670432.999191366</v>
      </c>
      <c r="AC115" s="15">
        <f t="shared" si="45"/>
        <v>112474473.00080863</v>
      </c>
      <c r="AD115" s="14">
        <f t="shared" si="69"/>
        <v>153273442</v>
      </c>
      <c r="AE115" s="15">
        <f t="shared" si="70"/>
        <v>153273442</v>
      </c>
      <c r="AF115" s="70">
        <v>0.78900000000000003</v>
      </c>
      <c r="AG115" s="70">
        <v>0</v>
      </c>
      <c r="AH115" s="14">
        <f t="shared" si="46"/>
        <v>120932745.73800001</v>
      </c>
      <c r="AI115" s="15">
        <f t="shared" si="47"/>
        <v>120932745.73800001</v>
      </c>
      <c r="AJ115" s="16">
        <f t="shared" si="71"/>
        <v>3</v>
      </c>
      <c r="AK115" s="71">
        <v>3</v>
      </c>
      <c r="AL115" s="72">
        <v>5.2555040428474031E-2</v>
      </c>
      <c r="AM115" s="18">
        <f t="shared" si="48"/>
        <v>0.98727649200240586</v>
      </c>
      <c r="AN115" s="14">
        <f t="shared" si="72"/>
        <v>34709679.629328586</v>
      </c>
      <c r="AO115" s="15">
        <f t="shared" si="73"/>
        <v>34709679.629328586</v>
      </c>
      <c r="AP115" s="16">
        <f t="shared" si="74"/>
        <v>3</v>
      </c>
      <c r="AQ115" s="19">
        <f t="shared" si="75"/>
        <v>3</v>
      </c>
      <c r="AR115" s="17">
        <f t="shared" si="76"/>
        <v>5.2555040428474031E-2</v>
      </c>
      <c r="AS115" s="18">
        <f t="shared" si="49"/>
        <v>0.98727649200240586</v>
      </c>
      <c r="AT115" s="73">
        <v>0.86443752692586795</v>
      </c>
      <c r="AU115" s="14">
        <f t="shared" si="50"/>
        <v>103208703.3458104</v>
      </c>
      <c r="AV115" s="15">
        <f t="shared" si="80"/>
        <v>103208703.3458104</v>
      </c>
      <c r="AW115" s="74">
        <v>9.7948479432115043E-2</v>
      </c>
      <c r="AX115" s="14">
        <f t="shared" si="51"/>
        <v>11845178.558587691</v>
      </c>
      <c r="AY115" s="15">
        <f t="shared" si="52"/>
        <v>10109135.556882372</v>
      </c>
      <c r="AZ115" s="75">
        <v>3.2000000000000002E-3</v>
      </c>
      <c r="BA115" s="20">
        <f t="shared" si="53"/>
        <v>490475.01440000004</v>
      </c>
      <c r="BB115" s="20">
        <f t="shared" si="54"/>
        <v>484234.45163166156</v>
      </c>
      <c r="BC115" s="20">
        <f t="shared" si="55"/>
        <v>490475.01440000004</v>
      </c>
      <c r="BD115" s="21">
        <f t="shared" si="56"/>
        <v>484234.45163166156</v>
      </c>
      <c r="BE115" s="20">
        <f t="shared" si="77"/>
        <v>98111399.310987696</v>
      </c>
      <c r="BF115" s="20">
        <f t="shared" si="81"/>
        <v>79092393.724995852</v>
      </c>
      <c r="BG115" s="22">
        <f t="shared" si="84"/>
        <v>67749028.999191374</v>
      </c>
      <c r="BH115" s="22">
        <f t="shared" si="57"/>
        <v>-11343364.725804478</v>
      </c>
      <c r="BI115" s="53">
        <v>1</v>
      </c>
      <c r="BJ115" s="22">
        <f t="shared" si="78"/>
        <v>30362370.311796322</v>
      </c>
      <c r="BK115" s="22">
        <f t="shared" si="79"/>
        <v>11343364.725804478</v>
      </c>
      <c r="BL115" s="23">
        <f t="shared" si="82"/>
        <v>79092393.724995852</v>
      </c>
    </row>
    <row r="116" spans="1:64" hidden="1" x14ac:dyDescent="0.25">
      <c r="A116" s="53">
        <v>4</v>
      </c>
      <c r="B116" s="53" t="s">
        <v>63</v>
      </c>
      <c r="C116" s="54" t="s">
        <v>64</v>
      </c>
      <c r="D116" s="54">
        <v>45107</v>
      </c>
      <c r="E116" s="55" t="s">
        <v>67</v>
      </c>
      <c r="F116" s="55" t="s">
        <v>66</v>
      </c>
      <c r="G116" s="56">
        <v>2024</v>
      </c>
      <c r="H116" s="57">
        <v>41857000</v>
      </c>
      <c r="I116" s="14">
        <f t="shared" si="58"/>
        <v>271585000</v>
      </c>
      <c r="J116" s="67">
        <v>313442000</v>
      </c>
      <c r="K116" s="57">
        <v>14859000</v>
      </c>
      <c r="L116" s="14">
        <f t="shared" si="59"/>
        <v>96412000</v>
      </c>
      <c r="M116" s="67">
        <v>111271000</v>
      </c>
      <c r="N116" s="14">
        <f t="shared" si="60"/>
        <v>26998000</v>
      </c>
      <c r="O116" s="14">
        <f t="shared" si="61"/>
        <v>175173000</v>
      </c>
      <c r="P116" s="15">
        <f t="shared" si="62"/>
        <v>202171000</v>
      </c>
      <c r="Q116" s="57">
        <v>28048000</v>
      </c>
      <c r="R116" s="57">
        <v>9957000</v>
      </c>
      <c r="S116" s="15">
        <f t="shared" si="83"/>
        <v>18091000</v>
      </c>
      <c r="T116" s="14">
        <f t="shared" si="63"/>
        <v>13809000</v>
      </c>
      <c r="U116" s="14">
        <f t="shared" si="64"/>
        <v>8907000</v>
      </c>
      <c r="V116" s="14">
        <f t="shared" si="65"/>
        <v>285394000</v>
      </c>
      <c r="W116" s="14">
        <f t="shared" si="66"/>
        <v>184080000</v>
      </c>
      <c r="X116" s="70">
        <v>1</v>
      </c>
      <c r="Y116" s="14">
        <f t="shared" si="67"/>
        <v>8907000</v>
      </c>
      <c r="Z116" s="15">
        <f t="shared" si="68"/>
        <v>184080000</v>
      </c>
      <c r="AA116" s="57">
        <v>0</v>
      </c>
      <c r="AB116" s="57">
        <v>0</v>
      </c>
      <c r="AC116" s="15">
        <f t="shared" si="45"/>
        <v>0</v>
      </c>
      <c r="AD116" s="14">
        <f t="shared" si="69"/>
        <v>313442000</v>
      </c>
      <c r="AE116" s="15">
        <f t="shared" si="70"/>
        <v>313442000</v>
      </c>
      <c r="AF116" s="70">
        <v>0.80800000000000005</v>
      </c>
      <c r="AG116" s="70">
        <v>0</v>
      </c>
      <c r="AH116" s="14">
        <f t="shared" si="46"/>
        <v>253261136.00000003</v>
      </c>
      <c r="AI116" s="15">
        <f t="shared" si="47"/>
        <v>253261136.00000003</v>
      </c>
      <c r="AJ116" s="16">
        <f t="shared" si="71"/>
        <v>12</v>
      </c>
      <c r="AK116" s="71">
        <v>15</v>
      </c>
      <c r="AL116" s="72">
        <v>5.2337707133441276E-2</v>
      </c>
      <c r="AM116" s="18">
        <f t="shared" si="48"/>
        <v>0.95026529337620269</v>
      </c>
      <c r="AN116" s="14">
        <f t="shared" si="72"/>
        <v>174924835.20469138</v>
      </c>
      <c r="AO116" s="15">
        <f t="shared" si="73"/>
        <v>174924835.20469138</v>
      </c>
      <c r="AP116" s="16">
        <f t="shared" si="74"/>
        <v>12</v>
      </c>
      <c r="AQ116" s="19">
        <f t="shared" si="75"/>
        <v>15</v>
      </c>
      <c r="AR116" s="17">
        <f t="shared" si="76"/>
        <v>5.2337707133441276E-2</v>
      </c>
      <c r="AS116" s="18">
        <f t="shared" si="49"/>
        <v>0.95026529337620269</v>
      </c>
      <c r="AT116" s="73">
        <v>0.86443752692586795</v>
      </c>
      <c r="AU116" s="14">
        <f t="shared" si="50"/>
        <v>208040088.82912222</v>
      </c>
      <c r="AV116" s="15">
        <f t="shared" si="80"/>
        <v>208040088.82912222</v>
      </c>
      <c r="AW116" s="74">
        <v>9.7948479432115043E-2</v>
      </c>
      <c r="AX116" s="14">
        <f t="shared" si="51"/>
        <v>24806543.170450095</v>
      </c>
      <c r="AY116" s="15">
        <f t="shared" si="52"/>
        <v>20377210.361734662</v>
      </c>
      <c r="AZ116" s="75">
        <v>3.2000000000000002E-3</v>
      </c>
      <c r="BA116" s="20">
        <f t="shared" si="53"/>
        <v>1003014.4</v>
      </c>
      <c r="BB116" s="20">
        <f t="shared" si="54"/>
        <v>953129.77307655592</v>
      </c>
      <c r="BC116" s="20">
        <f t="shared" si="55"/>
        <v>1003014.4</v>
      </c>
      <c r="BD116" s="21">
        <f t="shared" si="56"/>
        <v>953129.77307655592</v>
      </c>
      <c r="BE116" s="20">
        <f t="shared" si="77"/>
        <v>94990693.570450127</v>
      </c>
      <c r="BF116" s="20">
        <f t="shared" si="81"/>
        <v>54445593.759242058</v>
      </c>
      <c r="BG116" s="22">
        <f t="shared" si="84"/>
        <v>18091000</v>
      </c>
      <c r="BH116" s="22">
        <f t="shared" si="57"/>
        <v>-36354593.759242058</v>
      </c>
      <c r="BI116" s="53">
        <v>1</v>
      </c>
      <c r="BJ116" s="22">
        <f t="shared" si="78"/>
        <v>76899693.570450127</v>
      </c>
      <c r="BK116" s="22">
        <f t="shared" si="79"/>
        <v>36354593.759242058</v>
      </c>
      <c r="BL116" s="23">
        <f t="shared" si="82"/>
        <v>54445593.759242058</v>
      </c>
    </row>
    <row r="117" spans="1:64" hidden="1" x14ac:dyDescent="0.25">
      <c r="A117" s="53">
        <v>4</v>
      </c>
      <c r="B117" s="53" t="s">
        <v>63</v>
      </c>
      <c r="C117" s="54" t="s">
        <v>64</v>
      </c>
      <c r="D117" s="54">
        <v>45107</v>
      </c>
      <c r="E117" s="55" t="s">
        <v>68</v>
      </c>
      <c r="F117" s="55" t="s">
        <v>66</v>
      </c>
      <c r="G117" s="56">
        <v>2022</v>
      </c>
      <c r="H117" s="57">
        <v>162650155</v>
      </c>
      <c r="I117" s="14">
        <f t="shared" si="58"/>
        <v>0</v>
      </c>
      <c r="J117" s="67">
        <v>162650155</v>
      </c>
      <c r="K117" s="57">
        <v>48898538</v>
      </c>
      <c r="L117" s="14">
        <f t="shared" si="59"/>
        <v>0</v>
      </c>
      <c r="M117" s="67">
        <v>48898538</v>
      </c>
      <c r="N117" s="14">
        <f t="shared" si="60"/>
        <v>113751617</v>
      </c>
      <c r="O117" s="14">
        <f t="shared" si="61"/>
        <v>0</v>
      </c>
      <c r="P117" s="15">
        <f t="shared" si="62"/>
        <v>113751617</v>
      </c>
      <c r="Q117" s="57">
        <v>162650155</v>
      </c>
      <c r="R117" s="57">
        <v>48898538</v>
      </c>
      <c r="S117" s="15">
        <f t="shared" si="83"/>
        <v>113751617</v>
      </c>
      <c r="T117" s="14">
        <f t="shared" si="63"/>
        <v>0</v>
      </c>
      <c r="U117" s="14">
        <f t="shared" si="64"/>
        <v>0</v>
      </c>
      <c r="V117" s="14">
        <f t="shared" si="65"/>
        <v>0</v>
      </c>
      <c r="W117" s="14">
        <f t="shared" si="66"/>
        <v>0</v>
      </c>
      <c r="X117" s="70">
        <v>1</v>
      </c>
      <c r="Y117" s="14">
        <f t="shared" si="67"/>
        <v>0</v>
      </c>
      <c r="Z117" s="15">
        <f t="shared" si="68"/>
        <v>0</v>
      </c>
      <c r="AA117" s="57">
        <v>162650155</v>
      </c>
      <c r="AB117" s="57">
        <v>48898538</v>
      </c>
      <c r="AC117" s="15">
        <f t="shared" si="45"/>
        <v>113751617</v>
      </c>
      <c r="AD117" s="14">
        <f t="shared" si="69"/>
        <v>0</v>
      </c>
      <c r="AE117" s="15">
        <f t="shared" si="70"/>
        <v>0</v>
      </c>
      <c r="AF117" s="70">
        <v>0.94099999999999995</v>
      </c>
      <c r="AG117" s="70">
        <v>0</v>
      </c>
      <c r="AH117" s="14">
        <f t="shared" si="46"/>
        <v>0</v>
      </c>
      <c r="AI117" s="15">
        <f t="shared" si="47"/>
        <v>0</v>
      </c>
      <c r="AJ117" s="16">
        <f t="shared" si="71"/>
        <v>0</v>
      </c>
      <c r="AK117" s="71">
        <v>0</v>
      </c>
      <c r="AL117" s="72">
        <v>0</v>
      </c>
      <c r="AM117" s="18">
        <f t="shared" si="48"/>
        <v>1</v>
      </c>
      <c r="AN117" s="14">
        <f t="shared" si="72"/>
        <v>0</v>
      </c>
      <c r="AO117" s="15">
        <f t="shared" si="73"/>
        <v>0</v>
      </c>
      <c r="AP117" s="16">
        <f t="shared" si="74"/>
        <v>0</v>
      </c>
      <c r="AQ117" s="19">
        <f t="shared" si="75"/>
        <v>0</v>
      </c>
      <c r="AR117" s="17">
        <f t="shared" si="76"/>
        <v>0</v>
      </c>
      <c r="AS117" s="18">
        <f t="shared" si="49"/>
        <v>1</v>
      </c>
      <c r="AT117" s="73">
        <v>0.88711254583132626</v>
      </c>
      <c r="AU117" s="14">
        <f t="shared" si="50"/>
        <v>0</v>
      </c>
      <c r="AV117" s="15">
        <f t="shared" si="80"/>
        <v>0</v>
      </c>
      <c r="AW117" s="74">
        <v>9.5000737699733079E-2</v>
      </c>
      <c r="AX117" s="14">
        <f t="shared" si="51"/>
        <v>0</v>
      </c>
      <c r="AY117" s="15">
        <f t="shared" si="52"/>
        <v>0</v>
      </c>
      <c r="AZ117" s="75">
        <v>4.8999999999999998E-3</v>
      </c>
      <c r="BA117" s="20">
        <f t="shared" si="53"/>
        <v>0</v>
      </c>
      <c r="BB117" s="20">
        <f t="shared" si="54"/>
        <v>0</v>
      </c>
      <c r="BC117" s="20">
        <f t="shared" si="55"/>
        <v>0</v>
      </c>
      <c r="BD117" s="21">
        <f t="shared" si="56"/>
        <v>0</v>
      </c>
      <c r="BE117" s="20">
        <f t="shared" si="77"/>
        <v>0</v>
      </c>
      <c r="BF117" s="20">
        <f t="shared" si="81"/>
        <v>0</v>
      </c>
      <c r="BG117" s="22">
        <f t="shared" si="84"/>
        <v>0</v>
      </c>
      <c r="BH117" s="22">
        <f t="shared" si="57"/>
        <v>0</v>
      </c>
      <c r="BI117" s="53">
        <v>1</v>
      </c>
      <c r="BJ117" s="22">
        <f t="shared" si="78"/>
        <v>0</v>
      </c>
      <c r="BK117" s="22">
        <f t="shared" si="79"/>
        <v>0</v>
      </c>
      <c r="BL117" s="23">
        <f t="shared" si="82"/>
        <v>0</v>
      </c>
    </row>
    <row r="118" spans="1:64" hidden="1" x14ac:dyDescent="0.25">
      <c r="A118" s="53">
        <v>4</v>
      </c>
      <c r="B118" s="53" t="s">
        <v>63</v>
      </c>
      <c r="C118" s="54" t="s">
        <v>64</v>
      </c>
      <c r="D118" s="54">
        <v>45107</v>
      </c>
      <c r="E118" s="55" t="s">
        <v>68</v>
      </c>
      <c r="F118" s="55" t="s">
        <v>66</v>
      </c>
      <c r="G118" s="56">
        <v>2023</v>
      </c>
      <c r="H118" s="57">
        <v>156770077</v>
      </c>
      <c r="I118" s="14">
        <f t="shared" si="58"/>
        <v>25968000</v>
      </c>
      <c r="J118" s="67">
        <v>182738077</v>
      </c>
      <c r="K118" s="57">
        <v>50466318</v>
      </c>
      <c r="L118" s="14">
        <f t="shared" si="59"/>
        <v>9218000</v>
      </c>
      <c r="M118" s="67">
        <v>59684318</v>
      </c>
      <c r="N118" s="14">
        <f t="shared" si="60"/>
        <v>106303759</v>
      </c>
      <c r="O118" s="14">
        <f t="shared" si="61"/>
        <v>16750000</v>
      </c>
      <c r="P118" s="15">
        <f t="shared" si="62"/>
        <v>123053759</v>
      </c>
      <c r="Q118" s="57">
        <v>148478077</v>
      </c>
      <c r="R118" s="57">
        <v>47522318</v>
      </c>
      <c r="S118" s="15">
        <f t="shared" si="83"/>
        <v>100955759</v>
      </c>
      <c r="T118" s="14">
        <f t="shared" si="63"/>
        <v>8292000</v>
      </c>
      <c r="U118" s="14">
        <f t="shared" si="64"/>
        <v>5348000</v>
      </c>
      <c r="V118" s="14">
        <f t="shared" si="65"/>
        <v>34260000</v>
      </c>
      <c r="W118" s="14">
        <f t="shared" si="66"/>
        <v>22098000</v>
      </c>
      <c r="X118" s="70">
        <v>1</v>
      </c>
      <c r="Y118" s="14">
        <f t="shared" si="67"/>
        <v>5348000</v>
      </c>
      <c r="Z118" s="15">
        <f t="shared" si="68"/>
        <v>22098000</v>
      </c>
      <c r="AA118" s="57">
        <v>89078343</v>
      </c>
      <c r="AB118" s="57">
        <v>28675472.19965373</v>
      </c>
      <c r="AC118" s="15">
        <f t="shared" si="45"/>
        <v>60402870.80034627</v>
      </c>
      <c r="AD118" s="14">
        <f t="shared" si="69"/>
        <v>93659734</v>
      </c>
      <c r="AE118" s="15">
        <f t="shared" si="70"/>
        <v>93659734</v>
      </c>
      <c r="AF118" s="70">
        <v>0.98199999999999998</v>
      </c>
      <c r="AG118" s="70">
        <v>0</v>
      </c>
      <c r="AH118" s="14">
        <f t="shared" si="46"/>
        <v>91973858.788000003</v>
      </c>
      <c r="AI118" s="15">
        <f t="shared" si="47"/>
        <v>91973858.788000003</v>
      </c>
      <c r="AJ118" s="16">
        <f t="shared" si="71"/>
        <v>3</v>
      </c>
      <c r="AK118" s="71">
        <v>3</v>
      </c>
      <c r="AL118" s="72">
        <v>5.2555040428474031E-2</v>
      </c>
      <c r="AM118" s="18">
        <f t="shared" si="48"/>
        <v>0.98727649200240586</v>
      </c>
      <c r="AN118" s="14">
        <f t="shared" si="72"/>
        <v>21816835.920269165</v>
      </c>
      <c r="AO118" s="15">
        <f t="shared" si="73"/>
        <v>21816835.920269165</v>
      </c>
      <c r="AP118" s="16">
        <f t="shared" si="74"/>
        <v>3</v>
      </c>
      <c r="AQ118" s="19">
        <f t="shared" si="75"/>
        <v>3</v>
      </c>
      <c r="AR118" s="17">
        <f t="shared" si="76"/>
        <v>5.2555040428474031E-2</v>
      </c>
      <c r="AS118" s="18">
        <f t="shared" si="49"/>
        <v>0.98727649200240586</v>
      </c>
      <c r="AT118" s="73">
        <v>0.88711254583132626</v>
      </c>
      <c r="AU118" s="14">
        <f t="shared" si="50"/>
        <v>80553038.191420317</v>
      </c>
      <c r="AV118" s="15">
        <f t="shared" si="80"/>
        <v>80553038.191420317</v>
      </c>
      <c r="AW118" s="74">
        <v>9.5000737699733079E-2</v>
      </c>
      <c r="AX118" s="14">
        <f t="shared" si="51"/>
        <v>8737584.433951078</v>
      </c>
      <c r="AY118" s="15">
        <f t="shared" si="52"/>
        <v>7652598.0521397023</v>
      </c>
      <c r="AZ118" s="75">
        <v>4.8999999999999998E-3</v>
      </c>
      <c r="BA118" s="20">
        <f t="shared" si="53"/>
        <v>458932.69659999997</v>
      </c>
      <c r="BB118" s="20">
        <f t="shared" si="54"/>
        <v>453093.46276445244</v>
      </c>
      <c r="BC118" s="20">
        <f t="shared" si="55"/>
        <v>458932.69659999997</v>
      </c>
      <c r="BD118" s="21">
        <f t="shared" si="56"/>
        <v>453093.46276445244</v>
      </c>
      <c r="BE118" s="20">
        <f t="shared" si="77"/>
        <v>79072375.918551087</v>
      </c>
      <c r="BF118" s="20">
        <f t="shared" si="81"/>
        <v>66841893.786055312</v>
      </c>
      <c r="BG118" s="22">
        <f t="shared" si="84"/>
        <v>40552888.19965373</v>
      </c>
      <c r="BH118" s="22">
        <f t="shared" si="57"/>
        <v>-26289005.586401582</v>
      </c>
      <c r="BI118" s="53">
        <v>1</v>
      </c>
      <c r="BJ118" s="22">
        <f t="shared" si="78"/>
        <v>38519487.718897358</v>
      </c>
      <c r="BK118" s="22">
        <f t="shared" si="79"/>
        <v>26289005.586401582</v>
      </c>
      <c r="BL118" s="23">
        <f t="shared" si="82"/>
        <v>66841893.786055312</v>
      </c>
    </row>
    <row r="119" spans="1:64" hidden="1" x14ac:dyDescent="0.25">
      <c r="A119" s="53">
        <v>4</v>
      </c>
      <c r="B119" s="53" t="s">
        <v>63</v>
      </c>
      <c r="C119" s="54" t="s">
        <v>64</v>
      </c>
      <c r="D119" s="54">
        <v>45107</v>
      </c>
      <c r="E119" s="55" t="s">
        <v>68</v>
      </c>
      <c r="F119" s="55" t="s">
        <v>66</v>
      </c>
      <c r="G119" s="56">
        <v>2024</v>
      </c>
      <c r="H119" s="57">
        <v>24842000</v>
      </c>
      <c r="I119" s="14">
        <f t="shared" si="58"/>
        <v>167007000</v>
      </c>
      <c r="J119" s="67">
        <v>191849000</v>
      </c>
      <c r="K119" s="57">
        <v>8819000</v>
      </c>
      <c r="L119" s="14">
        <f t="shared" si="59"/>
        <v>59287000</v>
      </c>
      <c r="M119" s="67">
        <v>68106000</v>
      </c>
      <c r="N119" s="14">
        <f t="shared" si="60"/>
        <v>16023000</v>
      </c>
      <c r="O119" s="14">
        <f t="shared" si="61"/>
        <v>107720000</v>
      </c>
      <c r="P119" s="15">
        <f t="shared" si="62"/>
        <v>123743000</v>
      </c>
      <c r="Q119" s="57">
        <v>16135000</v>
      </c>
      <c r="R119" s="57">
        <v>5728000</v>
      </c>
      <c r="S119" s="15">
        <f t="shared" si="83"/>
        <v>10407000</v>
      </c>
      <c r="T119" s="14">
        <f t="shared" si="63"/>
        <v>8707000</v>
      </c>
      <c r="U119" s="14">
        <f t="shared" si="64"/>
        <v>5616000</v>
      </c>
      <c r="V119" s="14">
        <f t="shared" si="65"/>
        <v>175714000</v>
      </c>
      <c r="W119" s="14">
        <f t="shared" si="66"/>
        <v>113336000</v>
      </c>
      <c r="X119" s="70">
        <v>1</v>
      </c>
      <c r="Y119" s="14">
        <f t="shared" si="67"/>
        <v>5616000</v>
      </c>
      <c r="Z119" s="15">
        <f t="shared" si="68"/>
        <v>113336000</v>
      </c>
      <c r="AA119" s="57">
        <v>0</v>
      </c>
      <c r="AB119" s="57">
        <v>0</v>
      </c>
      <c r="AC119" s="15">
        <f t="shared" si="45"/>
        <v>0</v>
      </c>
      <c r="AD119" s="14">
        <f t="shared" si="69"/>
        <v>191849000</v>
      </c>
      <c r="AE119" s="15">
        <f t="shared" si="70"/>
        <v>191849000</v>
      </c>
      <c r="AF119" s="70">
        <v>1.008</v>
      </c>
      <c r="AG119" s="70">
        <v>0</v>
      </c>
      <c r="AH119" s="14">
        <f t="shared" si="46"/>
        <v>193383792</v>
      </c>
      <c r="AI119" s="15">
        <f t="shared" si="47"/>
        <v>193383792</v>
      </c>
      <c r="AJ119" s="16">
        <f t="shared" si="71"/>
        <v>12</v>
      </c>
      <c r="AK119" s="71">
        <v>15</v>
      </c>
      <c r="AL119" s="72">
        <v>5.2337707133441276E-2</v>
      </c>
      <c r="AM119" s="18">
        <f t="shared" si="48"/>
        <v>0.95026529337620269</v>
      </c>
      <c r="AN119" s="14">
        <f t="shared" si="72"/>
        <v>107699267.2900853</v>
      </c>
      <c r="AO119" s="15">
        <f t="shared" si="73"/>
        <v>107699267.2900853</v>
      </c>
      <c r="AP119" s="16">
        <f t="shared" si="74"/>
        <v>12</v>
      </c>
      <c r="AQ119" s="19">
        <f t="shared" si="75"/>
        <v>15</v>
      </c>
      <c r="AR119" s="17">
        <f t="shared" si="76"/>
        <v>5.2337707133441276E-2</v>
      </c>
      <c r="AS119" s="18">
        <f t="shared" si="49"/>
        <v>0.95026529337620269</v>
      </c>
      <c r="AT119" s="73">
        <v>0.88711254583132626</v>
      </c>
      <c r="AU119" s="14">
        <f t="shared" si="50"/>
        <v>163021040.56590831</v>
      </c>
      <c r="AV119" s="15">
        <f t="shared" si="80"/>
        <v>163021040.56590831</v>
      </c>
      <c r="AW119" s="74">
        <v>9.5000737699733079E-2</v>
      </c>
      <c r="AX119" s="14">
        <f t="shared" si="51"/>
        <v>18371602.89917174</v>
      </c>
      <c r="AY119" s="15">
        <f t="shared" si="52"/>
        <v>15487119.114339402</v>
      </c>
      <c r="AZ119" s="75">
        <v>4.8999999999999998E-3</v>
      </c>
      <c r="BA119" s="20">
        <f t="shared" si="53"/>
        <v>940060.1</v>
      </c>
      <c r="BB119" s="20">
        <f t="shared" si="54"/>
        <v>893306.48671776243</v>
      </c>
      <c r="BC119" s="20">
        <f t="shared" si="55"/>
        <v>940060.1</v>
      </c>
      <c r="BD119" s="21">
        <f t="shared" si="56"/>
        <v>893306.48671776243</v>
      </c>
      <c r="BE119" s="20">
        <f t="shared" si="77"/>
        <v>99359454.999171734</v>
      </c>
      <c r="BF119" s="20">
        <f t="shared" si="81"/>
        <v>71702198.876880184</v>
      </c>
      <c r="BG119" s="22">
        <f t="shared" si="84"/>
        <v>10407000</v>
      </c>
      <c r="BH119" s="22">
        <f t="shared" si="57"/>
        <v>-61295198.876880184</v>
      </c>
      <c r="BI119" s="53">
        <v>1</v>
      </c>
      <c r="BJ119" s="22">
        <f t="shared" si="78"/>
        <v>88952454.999171734</v>
      </c>
      <c r="BK119" s="22">
        <f t="shared" si="79"/>
        <v>61295198.876880184</v>
      </c>
      <c r="BL119" s="23">
        <f t="shared" si="82"/>
        <v>71702198.876880184</v>
      </c>
    </row>
    <row r="120" spans="1:64" hidden="1" x14ac:dyDescent="0.25">
      <c r="A120" s="53">
        <v>4</v>
      </c>
      <c r="B120" s="53" t="s">
        <v>63</v>
      </c>
      <c r="C120" s="54" t="s">
        <v>64</v>
      </c>
      <c r="D120" s="54">
        <v>45107</v>
      </c>
      <c r="E120" s="55" t="s">
        <v>69</v>
      </c>
      <c r="F120" s="55" t="s">
        <v>66</v>
      </c>
      <c r="G120" s="56">
        <v>2022</v>
      </c>
      <c r="H120" s="57">
        <v>18772106</v>
      </c>
      <c r="I120" s="14">
        <f t="shared" si="58"/>
        <v>0</v>
      </c>
      <c r="J120" s="67">
        <v>18772106</v>
      </c>
      <c r="K120" s="57">
        <v>5620673</v>
      </c>
      <c r="L120" s="14">
        <f t="shared" si="59"/>
        <v>0</v>
      </c>
      <c r="M120" s="67">
        <v>5620673</v>
      </c>
      <c r="N120" s="14">
        <f t="shared" si="60"/>
        <v>13151433</v>
      </c>
      <c r="O120" s="14">
        <f t="shared" si="61"/>
        <v>0</v>
      </c>
      <c r="P120" s="15">
        <f t="shared" si="62"/>
        <v>13151433</v>
      </c>
      <c r="Q120" s="57">
        <v>18772106</v>
      </c>
      <c r="R120" s="57">
        <v>5620673</v>
      </c>
      <c r="S120" s="15">
        <f t="shared" si="83"/>
        <v>13151433</v>
      </c>
      <c r="T120" s="14">
        <f t="shared" si="63"/>
        <v>0</v>
      </c>
      <c r="U120" s="14">
        <f t="shared" si="64"/>
        <v>0</v>
      </c>
      <c r="V120" s="14">
        <f t="shared" si="65"/>
        <v>0</v>
      </c>
      <c r="W120" s="14">
        <f t="shared" si="66"/>
        <v>0</v>
      </c>
      <c r="X120" s="70">
        <v>1</v>
      </c>
      <c r="Y120" s="14">
        <f t="shared" si="67"/>
        <v>0</v>
      </c>
      <c r="Z120" s="15">
        <f t="shared" si="68"/>
        <v>0</v>
      </c>
      <c r="AA120" s="57">
        <v>18772106</v>
      </c>
      <c r="AB120" s="57">
        <v>5620673</v>
      </c>
      <c r="AC120" s="15">
        <f t="shared" si="45"/>
        <v>13151433</v>
      </c>
      <c r="AD120" s="14">
        <f t="shared" si="69"/>
        <v>0</v>
      </c>
      <c r="AE120" s="15">
        <f t="shared" si="70"/>
        <v>0</v>
      </c>
      <c r="AF120" s="70">
        <v>0.77500000000000002</v>
      </c>
      <c r="AG120" s="70">
        <v>0</v>
      </c>
      <c r="AH120" s="14">
        <f t="shared" si="46"/>
        <v>0</v>
      </c>
      <c r="AI120" s="15">
        <f t="shared" si="47"/>
        <v>0</v>
      </c>
      <c r="AJ120" s="16">
        <f t="shared" si="71"/>
        <v>0</v>
      </c>
      <c r="AK120" s="71">
        <v>0</v>
      </c>
      <c r="AL120" s="72">
        <v>0</v>
      </c>
      <c r="AM120" s="18">
        <f t="shared" si="48"/>
        <v>1</v>
      </c>
      <c r="AN120" s="14">
        <f t="shared" si="72"/>
        <v>0</v>
      </c>
      <c r="AO120" s="15">
        <f t="shared" si="73"/>
        <v>0</v>
      </c>
      <c r="AP120" s="16">
        <f t="shared" si="74"/>
        <v>0</v>
      </c>
      <c r="AQ120" s="19">
        <f t="shared" si="75"/>
        <v>0</v>
      </c>
      <c r="AR120" s="17">
        <f t="shared" si="76"/>
        <v>0</v>
      </c>
      <c r="AS120" s="18">
        <f t="shared" si="49"/>
        <v>1</v>
      </c>
      <c r="AT120" s="73">
        <v>0.87745652235414018</v>
      </c>
      <c r="AU120" s="14">
        <f t="shared" si="50"/>
        <v>0</v>
      </c>
      <c r="AV120" s="15">
        <f t="shared" si="80"/>
        <v>0</v>
      </c>
      <c r="AW120" s="74">
        <v>0.10999396599513919</v>
      </c>
      <c r="AX120" s="14">
        <f t="shared" si="51"/>
        <v>0</v>
      </c>
      <c r="AY120" s="15">
        <f t="shared" si="52"/>
        <v>0</v>
      </c>
      <c r="AZ120" s="75">
        <v>2.58E-2</v>
      </c>
      <c r="BA120" s="20">
        <f t="shared" si="53"/>
        <v>0</v>
      </c>
      <c r="BB120" s="20">
        <f t="shared" si="54"/>
        <v>0</v>
      </c>
      <c r="BC120" s="20">
        <f t="shared" si="55"/>
        <v>0</v>
      </c>
      <c r="BD120" s="21">
        <f t="shared" si="56"/>
        <v>0</v>
      </c>
      <c r="BE120" s="20">
        <f t="shared" si="77"/>
        <v>0</v>
      </c>
      <c r="BF120" s="20">
        <f t="shared" si="81"/>
        <v>0</v>
      </c>
      <c r="BG120" s="22">
        <f t="shared" si="84"/>
        <v>0</v>
      </c>
      <c r="BH120" s="22">
        <f t="shared" si="57"/>
        <v>0</v>
      </c>
      <c r="BI120" s="53">
        <v>1</v>
      </c>
      <c r="BJ120" s="22">
        <f t="shared" si="78"/>
        <v>0</v>
      </c>
      <c r="BK120" s="22">
        <f t="shared" si="79"/>
        <v>0</v>
      </c>
      <c r="BL120" s="23">
        <f t="shared" si="82"/>
        <v>0</v>
      </c>
    </row>
    <row r="121" spans="1:64" hidden="1" x14ac:dyDescent="0.25">
      <c r="A121" s="53">
        <v>4</v>
      </c>
      <c r="B121" s="53" t="s">
        <v>63</v>
      </c>
      <c r="C121" s="54" t="s">
        <v>64</v>
      </c>
      <c r="D121" s="54">
        <v>45107</v>
      </c>
      <c r="E121" s="55" t="s">
        <v>69</v>
      </c>
      <c r="F121" s="55" t="s">
        <v>66</v>
      </c>
      <c r="G121" s="56">
        <v>2023</v>
      </c>
      <c r="H121" s="57">
        <v>15692333</v>
      </c>
      <c r="I121" s="14">
        <f t="shared" si="58"/>
        <v>2478000</v>
      </c>
      <c r="J121" s="67">
        <v>18170333</v>
      </c>
      <c r="K121" s="57">
        <v>5660113</v>
      </c>
      <c r="L121" s="14">
        <f t="shared" si="59"/>
        <v>1028000</v>
      </c>
      <c r="M121" s="67">
        <v>6688113</v>
      </c>
      <c r="N121" s="14">
        <f t="shared" si="60"/>
        <v>10032220</v>
      </c>
      <c r="O121" s="14">
        <f t="shared" si="61"/>
        <v>1450000</v>
      </c>
      <c r="P121" s="15">
        <f t="shared" si="62"/>
        <v>11482220</v>
      </c>
      <c r="Q121" s="57">
        <v>14511333</v>
      </c>
      <c r="R121" s="57">
        <v>5170113</v>
      </c>
      <c r="S121" s="15">
        <f t="shared" si="83"/>
        <v>9341220</v>
      </c>
      <c r="T121" s="14">
        <f t="shared" si="63"/>
        <v>1181000</v>
      </c>
      <c r="U121" s="14">
        <f t="shared" si="64"/>
        <v>691000</v>
      </c>
      <c r="V121" s="14">
        <f t="shared" si="65"/>
        <v>3659000</v>
      </c>
      <c r="W121" s="14">
        <f t="shared" si="66"/>
        <v>2141000</v>
      </c>
      <c r="X121" s="70">
        <v>1</v>
      </c>
      <c r="Y121" s="14">
        <f t="shared" si="67"/>
        <v>691000</v>
      </c>
      <c r="Z121" s="15">
        <f t="shared" si="68"/>
        <v>2141000</v>
      </c>
      <c r="AA121" s="57">
        <v>8005502</v>
      </c>
      <c r="AB121" s="57">
        <v>2887527.6825776002</v>
      </c>
      <c r="AC121" s="15">
        <f t="shared" si="45"/>
        <v>5117974.3174223993</v>
      </c>
      <c r="AD121" s="14">
        <f t="shared" si="69"/>
        <v>10164831</v>
      </c>
      <c r="AE121" s="15">
        <f t="shared" si="70"/>
        <v>10164831</v>
      </c>
      <c r="AF121" s="70">
        <v>0.95899999999999996</v>
      </c>
      <c r="AG121" s="70">
        <v>0</v>
      </c>
      <c r="AH121" s="14">
        <f t="shared" si="46"/>
        <v>9748072.9289999995</v>
      </c>
      <c r="AI121" s="15">
        <f t="shared" si="47"/>
        <v>9748072.9289999995</v>
      </c>
      <c r="AJ121" s="16">
        <f t="shared" si="71"/>
        <v>3</v>
      </c>
      <c r="AK121" s="71">
        <v>3</v>
      </c>
      <c r="AL121" s="72">
        <v>5.2555040428474031E-2</v>
      </c>
      <c r="AM121" s="18">
        <f t="shared" si="48"/>
        <v>0.98727649200240586</v>
      </c>
      <c r="AN121" s="14">
        <f t="shared" si="72"/>
        <v>2113758.9693771508</v>
      </c>
      <c r="AO121" s="15">
        <f t="shared" si="73"/>
        <v>2113758.9693771508</v>
      </c>
      <c r="AP121" s="16">
        <f t="shared" si="74"/>
        <v>3</v>
      </c>
      <c r="AQ121" s="19">
        <f t="shared" si="75"/>
        <v>3</v>
      </c>
      <c r="AR121" s="17">
        <f t="shared" si="76"/>
        <v>5.2555040428474031E-2</v>
      </c>
      <c r="AS121" s="18">
        <f t="shared" si="49"/>
        <v>0.98727649200240586</v>
      </c>
      <c r="AT121" s="73">
        <v>0.87745652235414018</v>
      </c>
      <c r="AU121" s="14">
        <f t="shared" si="50"/>
        <v>8444679.5168547612</v>
      </c>
      <c r="AV121" s="15">
        <f t="shared" si="80"/>
        <v>8444679.5168547612</v>
      </c>
      <c r="AW121" s="74">
        <v>0.10999396599513919</v>
      </c>
      <c r="AX121" s="14">
        <f t="shared" si="51"/>
        <v>1072229.2022705628</v>
      </c>
      <c r="AY121" s="15">
        <f t="shared" si="52"/>
        <v>928863.79161677102</v>
      </c>
      <c r="AZ121" s="75">
        <v>2.58E-2</v>
      </c>
      <c r="BA121" s="20">
        <f t="shared" si="53"/>
        <v>262252.6398</v>
      </c>
      <c r="BB121" s="20">
        <f t="shared" si="54"/>
        <v>258915.86624011453</v>
      </c>
      <c r="BC121" s="20">
        <f t="shared" si="55"/>
        <v>262252.6398</v>
      </c>
      <c r="BD121" s="21">
        <f t="shared" si="56"/>
        <v>258915.86624011453</v>
      </c>
      <c r="BE121" s="20">
        <f t="shared" si="77"/>
        <v>8941554.7710705623</v>
      </c>
      <c r="BF121" s="20">
        <f t="shared" si="81"/>
        <v>7518700.2053344958</v>
      </c>
      <c r="BG121" s="22">
        <f t="shared" si="84"/>
        <v>4223245.6825776007</v>
      </c>
      <c r="BH121" s="22">
        <f t="shared" si="57"/>
        <v>-3295454.5227568951</v>
      </c>
      <c r="BI121" s="53">
        <v>1</v>
      </c>
      <c r="BJ121" s="22">
        <f t="shared" si="78"/>
        <v>4718309.0884929616</v>
      </c>
      <c r="BK121" s="22">
        <f t="shared" si="79"/>
        <v>3295454.5227568951</v>
      </c>
      <c r="BL121" s="23">
        <f t="shared" si="82"/>
        <v>7518700.2053344958</v>
      </c>
    </row>
    <row r="122" spans="1:64" hidden="1" x14ac:dyDescent="0.25">
      <c r="A122" s="53">
        <v>4</v>
      </c>
      <c r="B122" s="53" t="s">
        <v>63</v>
      </c>
      <c r="C122" s="54" t="s">
        <v>64</v>
      </c>
      <c r="D122" s="54">
        <v>45107</v>
      </c>
      <c r="E122" s="55" t="s">
        <v>69</v>
      </c>
      <c r="F122" s="55" t="s">
        <v>66</v>
      </c>
      <c r="G122" s="56">
        <v>2024</v>
      </c>
      <c r="H122" s="57">
        <v>3008000</v>
      </c>
      <c r="I122" s="14">
        <f t="shared" si="58"/>
        <v>20076000</v>
      </c>
      <c r="J122" s="67">
        <v>23084000</v>
      </c>
      <c r="K122" s="57">
        <v>1248000</v>
      </c>
      <c r="L122" s="14">
        <f t="shared" si="59"/>
        <v>8331000</v>
      </c>
      <c r="M122" s="67">
        <v>9579000</v>
      </c>
      <c r="N122" s="14">
        <f t="shared" si="60"/>
        <v>1760000</v>
      </c>
      <c r="O122" s="14">
        <f t="shared" si="61"/>
        <v>11745000</v>
      </c>
      <c r="P122" s="15">
        <f t="shared" si="62"/>
        <v>13505000</v>
      </c>
      <c r="Q122" s="57">
        <v>2102000</v>
      </c>
      <c r="R122" s="57">
        <v>872000</v>
      </c>
      <c r="S122" s="15">
        <f t="shared" si="83"/>
        <v>1230000</v>
      </c>
      <c r="T122" s="14">
        <f t="shared" si="63"/>
        <v>906000</v>
      </c>
      <c r="U122" s="14">
        <f t="shared" si="64"/>
        <v>530000</v>
      </c>
      <c r="V122" s="14">
        <f t="shared" si="65"/>
        <v>20982000</v>
      </c>
      <c r="W122" s="14">
        <f t="shared" si="66"/>
        <v>12275000</v>
      </c>
      <c r="X122" s="70">
        <v>1</v>
      </c>
      <c r="Y122" s="14">
        <f t="shared" si="67"/>
        <v>530000</v>
      </c>
      <c r="Z122" s="15">
        <f t="shared" si="68"/>
        <v>12275000</v>
      </c>
      <c r="AA122" s="57">
        <v>0</v>
      </c>
      <c r="AB122" s="57">
        <v>0</v>
      </c>
      <c r="AC122" s="15">
        <f t="shared" si="45"/>
        <v>0</v>
      </c>
      <c r="AD122" s="14">
        <f t="shared" si="69"/>
        <v>23084000</v>
      </c>
      <c r="AE122" s="15">
        <f t="shared" si="70"/>
        <v>23084000</v>
      </c>
      <c r="AF122" s="70">
        <v>0.95399999999999996</v>
      </c>
      <c r="AG122" s="70">
        <v>0</v>
      </c>
      <c r="AH122" s="14">
        <f t="shared" si="46"/>
        <v>22022136</v>
      </c>
      <c r="AI122" s="15">
        <f t="shared" si="47"/>
        <v>22022136</v>
      </c>
      <c r="AJ122" s="16">
        <f t="shared" si="71"/>
        <v>12</v>
      </c>
      <c r="AK122" s="71">
        <v>15</v>
      </c>
      <c r="AL122" s="72">
        <v>5.2337707133441276E-2</v>
      </c>
      <c r="AM122" s="18">
        <f t="shared" si="48"/>
        <v>0.95026529337620269</v>
      </c>
      <c r="AN122" s="14">
        <f t="shared" si="72"/>
        <v>11664506.476192888</v>
      </c>
      <c r="AO122" s="15">
        <f t="shared" si="73"/>
        <v>11664506.476192888</v>
      </c>
      <c r="AP122" s="16">
        <f t="shared" si="74"/>
        <v>12</v>
      </c>
      <c r="AQ122" s="19">
        <f t="shared" si="75"/>
        <v>15</v>
      </c>
      <c r="AR122" s="17">
        <f t="shared" si="76"/>
        <v>5.2337707133441276E-2</v>
      </c>
      <c r="AS122" s="18">
        <f t="shared" si="49"/>
        <v>0.95026529337620269</v>
      </c>
      <c r="AT122" s="73">
        <v>0.87745652235414018</v>
      </c>
      <c r="AU122" s="14">
        <f t="shared" si="50"/>
        <v>18362419.913667135</v>
      </c>
      <c r="AV122" s="15">
        <f t="shared" si="80"/>
        <v>18362419.913667135</v>
      </c>
      <c r="AW122" s="74">
        <v>0.10999396599513919</v>
      </c>
      <c r="AX122" s="14">
        <f t="shared" si="51"/>
        <v>2422302.0783243305</v>
      </c>
      <c r="AY122" s="15">
        <f t="shared" si="52"/>
        <v>2019755.3915723695</v>
      </c>
      <c r="AZ122" s="75">
        <v>2.58E-2</v>
      </c>
      <c r="BA122" s="20">
        <f t="shared" si="53"/>
        <v>595567.19999999995</v>
      </c>
      <c r="BB122" s="20">
        <f t="shared" si="54"/>
        <v>565946.84003324353</v>
      </c>
      <c r="BC122" s="20">
        <f t="shared" si="55"/>
        <v>595567.19999999995</v>
      </c>
      <c r="BD122" s="21">
        <f t="shared" si="56"/>
        <v>565946.84003324353</v>
      </c>
      <c r="BE122" s="20">
        <f t="shared" si="77"/>
        <v>12765005.278324328</v>
      </c>
      <c r="BF122" s="20">
        <f t="shared" si="81"/>
        <v>9283615.6690798625</v>
      </c>
      <c r="BG122" s="22">
        <f t="shared" si="84"/>
        <v>1230000</v>
      </c>
      <c r="BH122" s="22">
        <f t="shared" si="57"/>
        <v>-8053615.6690798625</v>
      </c>
      <c r="BI122" s="53">
        <v>1</v>
      </c>
      <c r="BJ122" s="22">
        <f t="shared" si="78"/>
        <v>11535005.278324328</v>
      </c>
      <c r="BK122" s="22">
        <f t="shared" si="79"/>
        <v>8053615.6690798625</v>
      </c>
      <c r="BL122" s="23">
        <f t="shared" si="82"/>
        <v>9283615.6690798625</v>
      </c>
    </row>
    <row r="123" spans="1:64" hidden="1" x14ac:dyDescent="0.25">
      <c r="A123" s="53">
        <v>4</v>
      </c>
      <c r="B123" s="53" t="s">
        <v>63</v>
      </c>
      <c r="C123" s="54" t="s">
        <v>64</v>
      </c>
      <c r="D123" s="54">
        <v>45107</v>
      </c>
      <c r="E123" s="55" t="s">
        <v>70</v>
      </c>
      <c r="F123" s="55" t="s">
        <v>66</v>
      </c>
      <c r="G123" s="56">
        <v>2022</v>
      </c>
      <c r="H123" s="57">
        <v>24281121</v>
      </c>
      <c r="I123" s="14">
        <f t="shared" si="58"/>
        <v>0</v>
      </c>
      <c r="J123" s="67">
        <v>24281121</v>
      </c>
      <c r="K123" s="57">
        <v>7427662</v>
      </c>
      <c r="L123" s="14">
        <f t="shared" si="59"/>
        <v>0</v>
      </c>
      <c r="M123" s="67">
        <v>7427662</v>
      </c>
      <c r="N123" s="14">
        <f t="shared" si="60"/>
        <v>16853459</v>
      </c>
      <c r="O123" s="14">
        <f t="shared" si="61"/>
        <v>0</v>
      </c>
      <c r="P123" s="15">
        <f t="shared" si="62"/>
        <v>16853459</v>
      </c>
      <c r="Q123" s="57">
        <v>24281121</v>
      </c>
      <c r="R123" s="57">
        <v>7427662</v>
      </c>
      <c r="S123" s="15">
        <f t="shared" si="83"/>
        <v>16853459</v>
      </c>
      <c r="T123" s="14">
        <f t="shared" si="63"/>
        <v>0</v>
      </c>
      <c r="U123" s="14">
        <f t="shared" si="64"/>
        <v>0</v>
      </c>
      <c r="V123" s="14">
        <f t="shared" si="65"/>
        <v>0</v>
      </c>
      <c r="W123" s="14">
        <f t="shared" si="66"/>
        <v>0</v>
      </c>
      <c r="X123" s="70">
        <v>1</v>
      </c>
      <c r="Y123" s="14">
        <f t="shared" si="67"/>
        <v>0</v>
      </c>
      <c r="Z123" s="15">
        <f t="shared" si="68"/>
        <v>0</v>
      </c>
      <c r="AA123" s="57">
        <v>24281121</v>
      </c>
      <c r="AB123" s="57">
        <v>7427662</v>
      </c>
      <c r="AC123" s="15">
        <f t="shared" si="45"/>
        <v>16853459</v>
      </c>
      <c r="AD123" s="14">
        <f t="shared" si="69"/>
        <v>0</v>
      </c>
      <c r="AE123" s="15">
        <f t="shared" si="70"/>
        <v>0</v>
      </c>
      <c r="AF123" s="70">
        <v>0.89100000000000001</v>
      </c>
      <c r="AG123" s="70">
        <v>0</v>
      </c>
      <c r="AH123" s="14">
        <f t="shared" si="46"/>
        <v>0</v>
      </c>
      <c r="AI123" s="15">
        <f t="shared" si="47"/>
        <v>0</v>
      </c>
      <c r="AJ123" s="16">
        <f t="shared" si="71"/>
        <v>0</v>
      </c>
      <c r="AK123" s="71">
        <v>0</v>
      </c>
      <c r="AL123" s="72">
        <v>0</v>
      </c>
      <c r="AM123" s="18">
        <f t="shared" si="48"/>
        <v>1</v>
      </c>
      <c r="AN123" s="14">
        <f t="shared" si="72"/>
        <v>0</v>
      </c>
      <c r="AO123" s="15">
        <f t="shared" si="73"/>
        <v>0</v>
      </c>
      <c r="AP123" s="16">
        <f t="shared" si="74"/>
        <v>0</v>
      </c>
      <c r="AQ123" s="19">
        <f t="shared" si="75"/>
        <v>0</v>
      </c>
      <c r="AR123" s="17">
        <f t="shared" si="76"/>
        <v>0</v>
      </c>
      <c r="AS123" s="18">
        <f t="shared" si="49"/>
        <v>1</v>
      </c>
      <c r="AT123" s="73">
        <v>0.86200560565592232</v>
      </c>
      <c r="AU123" s="14">
        <f t="shared" si="50"/>
        <v>0</v>
      </c>
      <c r="AV123" s="15">
        <f t="shared" si="80"/>
        <v>0</v>
      </c>
      <c r="AW123" s="74">
        <v>8.839848032475417E-2</v>
      </c>
      <c r="AX123" s="14">
        <f t="shared" si="51"/>
        <v>0</v>
      </c>
      <c r="AY123" s="15">
        <f t="shared" si="52"/>
        <v>0</v>
      </c>
      <c r="AZ123" s="75">
        <v>1.35E-2</v>
      </c>
      <c r="BA123" s="20">
        <f t="shared" si="53"/>
        <v>0</v>
      </c>
      <c r="BB123" s="20">
        <f t="shared" si="54"/>
        <v>0</v>
      </c>
      <c r="BC123" s="20">
        <f t="shared" si="55"/>
        <v>0</v>
      </c>
      <c r="BD123" s="21">
        <f t="shared" si="56"/>
        <v>0</v>
      </c>
      <c r="BE123" s="20">
        <f t="shared" si="77"/>
        <v>0</v>
      </c>
      <c r="BF123" s="20">
        <f t="shared" si="81"/>
        <v>0</v>
      </c>
      <c r="BG123" s="22">
        <f t="shared" si="84"/>
        <v>0</v>
      </c>
      <c r="BH123" s="22">
        <f t="shared" si="57"/>
        <v>0</v>
      </c>
      <c r="BI123" s="53">
        <v>1</v>
      </c>
      <c r="BJ123" s="22">
        <f t="shared" si="78"/>
        <v>0</v>
      </c>
      <c r="BK123" s="22">
        <f t="shared" si="79"/>
        <v>0</v>
      </c>
      <c r="BL123" s="23">
        <f t="shared" si="82"/>
        <v>0</v>
      </c>
    </row>
    <row r="124" spans="1:64" hidden="1" x14ac:dyDescent="0.25">
      <c r="A124" s="53">
        <v>4</v>
      </c>
      <c r="B124" s="53" t="s">
        <v>63</v>
      </c>
      <c r="C124" s="54" t="s">
        <v>64</v>
      </c>
      <c r="D124" s="54">
        <v>45107</v>
      </c>
      <c r="E124" s="55" t="s">
        <v>70</v>
      </c>
      <c r="F124" s="55" t="s">
        <v>66</v>
      </c>
      <c r="G124" s="56">
        <v>2023</v>
      </c>
      <c r="H124" s="57">
        <v>18230269</v>
      </c>
      <c r="I124" s="14">
        <f t="shared" si="58"/>
        <v>6211000</v>
      </c>
      <c r="J124" s="67">
        <v>24441269</v>
      </c>
      <c r="K124" s="57">
        <v>6040812</v>
      </c>
      <c r="L124" s="14">
        <f t="shared" si="59"/>
        <v>2231000</v>
      </c>
      <c r="M124" s="67">
        <v>8271812</v>
      </c>
      <c r="N124" s="14">
        <f t="shared" si="60"/>
        <v>12189457</v>
      </c>
      <c r="O124" s="14">
        <f t="shared" si="61"/>
        <v>3980000</v>
      </c>
      <c r="P124" s="15">
        <f t="shared" si="62"/>
        <v>16169457</v>
      </c>
      <c r="Q124" s="57">
        <v>16781269</v>
      </c>
      <c r="R124" s="57">
        <v>5520812</v>
      </c>
      <c r="S124" s="15">
        <f t="shared" si="83"/>
        <v>11260457</v>
      </c>
      <c r="T124" s="14">
        <f t="shared" si="63"/>
        <v>1449000</v>
      </c>
      <c r="U124" s="14">
        <f t="shared" si="64"/>
        <v>929000</v>
      </c>
      <c r="V124" s="14">
        <f t="shared" si="65"/>
        <v>7660000</v>
      </c>
      <c r="W124" s="14">
        <f t="shared" si="66"/>
        <v>4909000</v>
      </c>
      <c r="X124" s="70">
        <v>1</v>
      </c>
      <c r="Y124" s="14">
        <f t="shared" si="67"/>
        <v>929000</v>
      </c>
      <c r="Z124" s="15">
        <f t="shared" si="68"/>
        <v>4909000</v>
      </c>
      <c r="AA124" s="57">
        <v>9353324</v>
      </c>
      <c r="AB124" s="57">
        <v>3099332.8655264499</v>
      </c>
      <c r="AC124" s="15">
        <f t="shared" si="45"/>
        <v>6253991.1344735501</v>
      </c>
      <c r="AD124" s="14">
        <f t="shared" si="69"/>
        <v>15087945</v>
      </c>
      <c r="AE124" s="15">
        <f t="shared" si="70"/>
        <v>15087945</v>
      </c>
      <c r="AF124" s="70">
        <v>1.0209999999999999</v>
      </c>
      <c r="AG124" s="70">
        <v>0</v>
      </c>
      <c r="AH124" s="14">
        <f t="shared" si="46"/>
        <v>15404791.844999999</v>
      </c>
      <c r="AI124" s="15">
        <f t="shared" si="47"/>
        <v>15404791.844999999</v>
      </c>
      <c r="AJ124" s="16">
        <f t="shared" si="71"/>
        <v>3</v>
      </c>
      <c r="AK124" s="71">
        <v>3</v>
      </c>
      <c r="AL124" s="72">
        <v>5.2555040428474031E-2</v>
      </c>
      <c r="AM124" s="18">
        <f t="shared" si="48"/>
        <v>0.98727649200240586</v>
      </c>
      <c r="AN124" s="14">
        <f t="shared" si="72"/>
        <v>4846540.2992398106</v>
      </c>
      <c r="AO124" s="15">
        <f t="shared" si="73"/>
        <v>4846540.2992398106</v>
      </c>
      <c r="AP124" s="16">
        <f t="shared" si="74"/>
        <v>3</v>
      </c>
      <c r="AQ124" s="19">
        <f t="shared" si="75"/>
        <v>3</v>
      </c>
      <c r="AR124" s="17">
        <f t="shared" si="76"/>
        <v>5.2555040428474031E-2</v>
      </c>
      <c r="AS124" s="18">
        <f t="shared" si="49"/>
        <v>0.98727649200240586</v>
      </c>
      <c r="AT124" s="73">
        <v>0.86200560565592232</v>
      </c>
      <c r="AU124" s="14">
        <f t="shared" si="50"/>
        <v>13110061.246315448</v>
      </c>
      <c r="AV124" s="15">
        <f t="shared" si="80"/>
        <v>13110061.246315448</v>
      </c>
      <c r="AW124" s="74">
        <v>8.839848032475417E-2</v>
      </c>
      <c r="AX124" s="14">
        <f t="shared" si="51"/>
        <v>1361760.1888171658</v>
      </c>
      <c r="AY124" s="15">
        <f t="shared" si="52"/>
        <v>1158909.4911387381</v>
      </c>
      <c r="AZ124" s="75">
        <v>1.35E-2</v>
      </c>
      <c r="BA124" s="20">
        <f t="shared" si="53"/>
        <v>203687.25750000001</v>
      </c>
      <c r="BB124" s="20">
        <f t="shared" si="54"/>
        <v>201095.64105019075</v>
      </c>
      <c r="BC124" s="20">
        <f t="shared" si="55"/>
        <v>203687.25750000001</v>
      </c>
      <c r="BD124" s="21">
        <f t="shared" si="56"/>
        <v>201095.64105019075</v>
      </c>
      <c r="BE124" s="20">
        <f t="shared" si="77"/>
        <v>12061239.291317165</v>
      </c>
      <c r="BF124" s="20">
        <f t="shared" si="81"/>
        <v>9623526.0792645663</v>
      </c>
      <c r="BG124" s="22">
        <f t="shared" si="84"/>
        <v>5006465.8655264499</v>
      </c>
      <c r="BH124" s="22">
        <f t="shared" si="57"/>
        <v>-4617060.2137381164</v>
      </c>
      <c r="BI124" s="53">
        <v>1</v>
      </c>
      <c r="BJ124" s="22">
        <f t="shared" si="78"/>
        <v>7054773.425790715</v>
      </c>
      <c r="BK124" s="22">
        <f t="shared" si="79"/>
        <v>4617060.2137381164</v>
      </c>
      <c r="BL124" s="23">
        <f t="shared" si="82"/>
        <v>9623526.0792645663</v>
      </c>
    </row>
    <row r="125" spans="1:64" hidden="1" x14ac:dyDescent="0.25">
      <c r="A125" s="53">
        <v>4</v>
      </c>
      <c r="B125" s="53" t="s">
        <v>63</v>
      </c>
      <c r="C125" s="54" t="s">
        <v>64</v>
      </c>
      <c r="D125" s="54">
        <v>45107</v>
      </c>
      <c r="E125" s="55" t="s">
        <v>70</v>
      </c>
      <c r="F125" s="55" t="s">
        <v>66</v>
      </c>
      <c r="G125" s="56">
        <v>2024</v>
      </c>
      <c r="H125" s="57">
        <v>4741000</v>
      </c>
      <c r="I125" s="14">
        <f t="shared" si="58"/>
        <v>26401000</v>
      </c>
      <c r="J125" s="67">
        <v>31142000</v>
      </c>
      <c r="K125" s="57">
        <v>1701000</v>
      </c>
      <c r="L125" s="14">
        <f t="shared" si="59"/>
        <v>9479000</v>
      </c>
      <c r="M125" s="67">
        <v>11180000</v>
      </c>
      <c r="N125" s="14">
        <f t="shared" si="60"/>
        <v>3040000</v>
      </c>
      <c r="O125" s="14">
        <f t="shared" si="61"/>
        <v>16922000</v>
      </c>
      <c r="P125" s="15">
        <f t="shared" si="62"/>
        <v>19962000</v>
      </c>
      <c r="Q125" s="57">
        <v>3551000</v>
      </c>
      <c r="R125" s="57">
        <v>1274000</v>
      </c>
      <c r="S125" s="15">
        <f t="shared" si="83"/>
        <v>2277000</v>
      </c>
      <c r="T125" s="14">
        <f t="shared" si="63"/>
        <v>1190000</v>
      </c>
      <c r="U125" s="14">
        <f t="shared" si="64"/>
        <v>763000</v>
      </c>
      <c r="V125" s="14">
        <f t="shared" si="65"/>
        <v>27591000</v>
      </c>
      <c r="W125" s="14">
        <f t="shared" si="66"/>
        <v>17685000</v>
      </c>
      <c r="X125" s="70">
        <v>1</v>
      </c>
      <c r="Y125" s="14">
        <f t="shared" si="67"/>
        <v>763000</v>
      </c>
      <c r="Z125" s="15">
        <f t="shared" si="68"/>
        <v>17685000</v>
      </c>
      <c r="AA125" s="57">
        <v>0</v>
      </c>
      <c r="AB125" s="57">
        <v>0</v>
      </c>
      <c r="AC125" s="15">
        <f t="shared" si="45"/>
        <v>0</v>
      </c>
      <c r="AD125" s="14">
        <f t="shared" si="69"/>
        <v>31142000</v>
      </c>
      <c r="AE125" s="15">
        <f t="shared" si="70"/>
        <v>31142000</v>
      </c>
      <c r="AF125" s="70">
        <v>1.0209999999999999</v>
      </c>
      <c r="AG125" s="70">
        <v>0</v>
      </c>
      <c r="AH125" s="14">
        <f t="shared" si="46"/>
        <v>31795981.999999996</v>
      </c>
      <c r="AI125" s="15">
        <f t="shared" si="47"/>
        <v>31795981.999999996</v>
      </c>
      <c r="AJ125" s="16">
        <f t="shared" si="71"/>
        <v>12</v>
      </c>
      <c r="AK125" s="71">
        <v>15</v>
      </c>
      <c r="AL125" s="72">
        <v>5.2337707133441276E-2</v>
      </c>
      <c r="AM125" s="18">
        <f t="shared" si="48"/>
        <v>0.95026529337620269</v>
      </c>
      <c r="AN125" s="14">
        <f t="shared" si="72"/>
        <v>16805441.713358145</v>
      </c>
      <c r="AO125" s="15">
        <f t="shared" si="73"/>
        <v>16805441.713358145</v>
      </c>
      <c r="AP125" s="16">
        <f t="shared" si="74"/>
        <v>12</v>
      </c>
      <c r="AQ125" s="19">
        <f t="shared" si="75"/>
        <v>15</v>
      </c>
      <c r="AR125" s="17">
        <f t="shared" si="76"/>
        <v>5.2337707133441276E-2</v>
      </c>
      <c r="AS125" s="18">
        <f t="shared" si="49"/>
        <v>0.95026529337620269</v>
      </c>
      <c r="AT125" s="73">
        <v>0.86200560565592232</v>
      </c>
      <c r="AU125" s="14">
        <f t="shared" si="50"/>
        <v>26045170.229616508</v>
      </c>
      <c r="AV125" s="15">
        <f t="shared" si="80"/>
        <v>26045170.229616508</v>
      </c>
      <c r="AW125" s="74">
        <v>8.839848032475417E-2</v>
      </c>
      <c r="AX125" s="14">
        <f t="shared" si="51"/>
        <v>2810716.4892332372</v>
      </c>
      <c r="AY125" s="15">
        <f t="shared" si="52"/>
        <v>2302353.4680976281</v>
      </c>
      <c r="AZ125" s="75">
        <v>1.35E-2</v>
      </c>
      <c r="BA125" s="20">
        <f t="shared" si="53"/>
        <v>420417</v>
      </c>
      <c r="BB125" s="20">
        <f t="shared" si="54"/>
        <v>399507.68384534301</v>
      </c>
      <c r="BC125" s="20">
        <f t="shared" si="55"/>
        <v>420417</v>
      </c>
      <c r="BD125" s="21">
        <f t="shared" si="56"/>
        <v>399507.68384534301</v>
      </c>
      <c r="BE125" s="20">
        <f t="shared" si="77"/>
        <v>17342115.489233233</v>
      </c>
      <c r="BF125" s="20">
        <f t="shared" si="81"/>
        <v>11941589.668201331</v>
      </c>
      <c r="BG125" s="22">
        <f t="shared" si="84"/>
        <v>2277000</v>
      </c>
      <c r="BH125" s="22">
        <f t="shared" si="57"/>
        <v>-9664589.668201331</v>
      </c>
      <c r="BI125" s="53">
        <v>1</v>
      </c>
      <c r="BJ125" s="22">
        <f t="shared" si="78"/>
        <v>15065115.489233233</v>
      </c>
      <c r="BK125" s="22">
        <f t="shared" si="79"/>
        <v>9664589.668201331</v>
      </c>
      <c r="BL125" s="23">
        <f t="shared" si="82"/>
        <v>11941589.668201331</v>
      </c>
    </row>
    <row r="126" spans="1:64" hidden="1" x14ac:dyDescent="0.25">
      <c r="A126" s="53">
        <v>4</v>
      </c>
      <c r="B126" s="53" t="s">
        <v>63</v>
      </c>
      <c r="C126" s="54" t="s">
        <v>64</v>
      </c>
      <c r="D126" s="54">
        <v>45107</v>
      </c>
      <c r="E126" s="55" t="s">
        <v>71</v>
      </c>
      <c r="F126" s="55" t="s">
        <v>66</v>
      </c>
      <c r="G126" s="56">
        <v>2022</v>
      </c>
      <c r="H126" s="57">
        <v>6396846</v>
      </c>
      <c r="I126" s="14">
        <f t="shared" si="58"/>
        <v>0</v>
      </c>
      <c r="J126" s="67">
        <v>6396846</v>
      </c>
      <c r="K126" s="57">
        <v>1798232</v>
      </c>
      <c r="L126" s="14">
        <f t="shared" si="59"/>
        <v>0</v>
      </c>
      <c r="M126" s="67">
        <v>1798232</v>
      </c>
      <c r="N126" s="14">
        <f t="shared" si="60"/>
        <v>4598614</v>
      </c>
      <c r="O126" s="14">
        <f t="shared" si="61"/>
        <v>0</v>
      </c>
      <c r="P126" s="15">
        <f t="shared" si="62"/>
        <v>4598614</v>
      </c>
      <c r="Q126" s="57">
        <v>6396846</v>
      </c>
      <c r="R126" s="57">
        <v>1798232</v>
      </c>
      <c r="S126" s="15">
        <f t="shared" si="83"/>
        <v>4598614</v>
      </c>
      <c r="T126" s="14">
        <f t="shared" si="63"/>
        <v>0</v>
      </c>
      <c r="U126" s="14">
        <f t="shared" si="64"/>
        <v>0</v>
      </c>
      <c r="V126" s="14">
        <f t="shared" si="65"/>
        <v>0</v>
      </c>
      <c r="W126" s="14">
        <f t="shared" si="66"/>
        <v>0</v>
      </c>
      <c r="X126" s="70">
        <v>1</v>
      </c>
      <c r="Y126" s="14">
        <f t="shared" si="67"/>
        <v>0</v>
      </c>
      <c r="Z126" s="15">
        <f t="shared" si="68"/>
        <v>0</v>
      </c>
      <c r="AA126" s="57">
        <v>6396846</v>
      </c>
      <c r="AB126" s="57">
        <v>1798232.0000000002</v>
      </c>
      <c r="AC126" s="15">
        <f t="shared" si="45"/>
        <v>4598614</v>
      </c>
      <c r="AD126" s="14">
        <f t="shared" si="69"/>
        <v>0</v>
      </c>
      <c r="AE126" s="15">
        <f t="shared" si="70"/>
        <v>0</v>
      </c>
      <c r="AF126" s="70">
        <v>0.86299999999999999</v>
      </c>
      <c r="AG126" s="70">
        <v>0</v>
      </c>
      <c r="AH126" s="14">
        <f t="shared" si="46"/>
        <v>0</v>
      </c>
      <c r="AI126" s="15">
        <f t="shared" si="47"/>
        <v>0</v>
      </c>
      <c r="AJ126" s="16">
        <f t="shared" si="71"/>
        <v>0</v>
      </c>
      <c r="AK126" s="71">
        <v>0</v>
      </c>
      <c r="AL126" s="72">
        <v>0</v>
      </c>
      <c r="AM126" s="18">
        <f t="shared" si="48"/>
        <v>1</v>
      </c>
      <c r="AN126" s="14">
        <f t="shared" si="72"/>
        <v>0</v>
      </c>
      <c r="AO126" s="15">
        <f t="shared" si="73"/>
        <v>0</v>
      </c>
      <c r="AP126" s="16">
        <f t="shared" si="74"/>
        <v>0</v>
      </c>
      <c r="AQ126" s="19">
        <f t="shared" si="75"/>
        <v>0</v>
      </c>
      <c r="AR126" s="17">
        <f t="shared" si="76"/>
        <v>0</v>
      </c>
      <c r="AS126" s="18">
        <f t="shared" si="49"/>
        <v>1</v>
      </c>
      <c r="AT126" s="73">
        <v>0.89014911840146116</v>
      </c>
      <c r="AU126" s="14">
        <f t="shared" si="50"/>
        <v>0</v>
      </c>
      <c r="AV126" s="15">
        <f t="shared" si="80"/>
        <v>0</v>
      </c>
      <c r="AW126" s="74">
        <v>7.3309423347455327E-2</v>
      </c>
      <c r="AX126" s="14">
        <f t="shared" si="51"/>
        <v>0</v>
      </c>
      <c r="AY126" s="15">
        <f t="shared" si="52"/>
        <v>0</v>
      </c>
      <c r="AZ126" s="75">
        <v>1.9599999999999999E-2</v>
      </c>
      <c r="BA126" s="20">
        <f t="shared" si="53"/>
        <v>0</v>
      </c>
      <c r="BB126" s="20">
        <f t="shared" si="54"/>
        <v>0</v>
      </c>
      <c r="BC126" s="20">
        <f t="shared" si="55"/>
        <v>0</v>
      </c>
      <c r="BD126" s="21">
        <f t="shared" si="56"/>
        <v>0</v>
      </c>
      <c r="BE126" s="20">
        <f t="shared" si="77"/>
        <v>0</v>
      </c>
      <c r="BF126" s="20">
        <f t="shared" si="81"/>
        <v>0</v>
      </c>
      <c r="BG126" s="22">
        <f t="shared" si="84"/>
        <v>0</v>
      </c>
      <c r="BH126" s="22">
        <f t="shared" si="57"/>
        <v>0</v>
      </c>
      <c r="BI126" s="53">
        <v>1</v>
      </c>
      <c r="BJ126" s="22">
        <f t="shared" si="78"/>
        <v>0</v>
      </c>
      <c r="BK126" s="22">
        <f t="shared" si="79"/>
        <v>0</v>
      </c>
      <c r="BL126" s="23">
        <f t="shared" si="82"/>
        <v>0</v>
      </c>
    </row>
    <row r="127" spans="1:64" hidden="1" x14ac:dyDescent="0.25">
      <c r="A127" s="53">
        <v>4</v>
      </c>
      <c r="B127" s="53" t="s">
        <v>63</v>
      </c>
      <c r="C127" s="54" t="s">
        <v>64</v>
      </c>
      <c r="D127" s="54">
        <v>45107</v>
      </c>
      <c r="E127" s="55" t="s">
        <v>71</v>
      </c>
      <c r="F127" s="55" t="s">
        <v>66</v>
      </c>
      <c r="G127" s="56">
        <v>2023</v>
      </c>
      <c r="H127" s="57">
        <v>3660254</v>
      </c>
      <c r="I127" s="14">
        <f t="shared" si="58"/>
        <v>560000</v>
      </c>
      <c r="J127" s="67">
        <v>4220254</v>
      </c>
      <c r="K127" s="57">
        <v>1137830</v>
      </c>
      <c r="L127" s="14">
        <f t="shared" si="59"/>
        <v>197000</v>
      </c>
      <c r="M127" s="67">
        <v>1334830</v>
      </c>
      <c r="N127" s="14">
        <f t="shared" si="60"/>
        <v>2522424</v>
      </c>
      <c r="O127" s="14">
        <f t="shared" si="61"/>
        <v>363000</v>
      </c>
      <c r="P127" s="15">
        <f t="shared" si="62"/>
        <v>2885424</v>
      </c>
      <c r="Q127" s="57">
        <v>3420254</v>
      </c>
      <c r="R127" s="57">
        <v>1052830</v>
      </c>
      <c r="S127" s="15">
        <f t="shared" si="83"/>
        <v>2367424</v>
      </c>
      <c r="T127" s="14">
        <f t="shared" si="63"/>
        <v>240000</v>
      </c>
      <c r="U127" s="14">
        <f t="shared" si="64"/>
        <v>155000</v>
      </c>
      <c r="V127" s="14">
        <f t="shared" si="65"/>
        <v>800000</v>
      </c>
      <c r="W127" s="14">
        <f t="shared" si="66"/>
        <v>518000</v>
      </c>
      <c r="X127" s="70">
        <v>1</v>
      </c>
      <c r="Y127" s="14">
        <f t="shared" si="67"/>
        <v>155000</v>
      </c>
      <c r="Z127" s="15">
        <f t="shared" si="68"/>
        <v>518000</v>
      </c>
      <c r="AA127" s="57">
        <v>2142066</v>
      </c>
      <c r="AB127" s="57">
        <v>665884.65084117115</v>
      </c>
      <c r="AC127" s="15">
        <f t="shared" si="45"/>
        <v>1476181.3491588288</v>
      </c>
      <c r="AD127" s="14">
        <f t="shared" si="69"/>
        <v>2078188</v>
      </c>
      <c r="AE127" s="15">
        <f t="shared" si="70"/>
        <v>2078188</v>
      </c>
      <c r="AF127" s="70">
        <v>1</v>
      </c>
      <c r="AG127" s="70">
        <v>0</v>
      </c>
      <c r="AH127" s="14">
        <f t="shared" si="46"/>
        <v>2078188</v>
      </c>
      <c r="AI127" s="15">
        <f t="shared" si="47"/>
        <v>2078188</v>
      </c>
      <c r="AJ127" s="16">
        <f t="shared" si="71"/>
        <v>3</v>
      </c>
      <c r="AK127" s="71">
        <v>3</v>
      </c>
      <c r="AL127" s="72">
        <v>5.2555040428474031E-2</v>
      </c>
      <c r="AM127" s="18">
        <f t="shared" si="48"/>
        <v>0.98727649200240586</v>
      </c>
      <c r="AN127" s="14">
        <f t="shared" si="72"/>
        <v>511409.22285724623</v>
      </c>
      <c r="AO127" s="15">
        <f t="shared" si="73"/>
        <v>511409.22285724623</v>
      </c>
      <c r="AP127" s="16">
        <f t="shared" si="74"/>
        <v>3</v>
      </c>
      <c r="AQ127" s="19">
        <f t="shared" si="75"/>
        <v>3</v>
      </c>
      <c r="AR127" s="17">
        <f t="shared" si="76"/>
        <v>5.2555040428474031E-2</v>
      </c>
      <c r="AS127" s="18">
        <f t="shared" si="49"/>
        <v>0.98727649200240586</v>
      </c>
      <c r="AT127" s="73">
        <v>0.89014911840146116</v>
      </c>
      <c r="AU127" s="14">
        <f t="shared" si="50"/>
        <v>1826360.0340490704</v>
      </c>
      <c r="AV127" s="15">
        <f t="shared" si="80"/>
        <v>1826360.0340490704</v>
      </c>
      <c r="AW127" s="74">
        <v>7.3309423347455327E-2</v>
      </c>
      <c r="AX127" s="14">
        <f t="shared" si="51"/>
        <v>152350.7638876015</v>
      </c>
      <c r="AY127" s="15">
        <f t="shared" si="52"/>
        <v>133889.40092097624</v>
      </c>
      <c r="AZ127" s="75">
        <v>1.9599999999999999E-2</v>
      </c>
      <c r="BA127" s="20">
        <f t="shared" si="53"/>
        <v>40732.484799999998</v>
      </c>
      <c r="BB127" s="20">
        <f t="shared" si="54"/>
        <v>40214.224703885317</v>
      </c>
      <c r="BC127" s="20">
        <f t="shared" si="55"/>
        <v>40732.484799999998</v>
      </c>
      <c r="BD127" s="21">
        <f t="shared" si="56"/>
        <v>40214.224703885317</v>
      </c>
      <c r="BE127" s="20">
        <f t="shared" si="77"/>
        <v>1753271.2486876016</v>
      </c>
      <c r="BF127" s="20">
        <f t="shared" si="81"/>
        <v>1489054.4368166858</v>
      </c>
      <c r="BG127" s="22">
        <f t="shared" si="84"/>
        <v>891242.65084117115</v>
      </c>
      <c r="BH127" s="22">
        <f t="shared" si="57"/>
        <v>-597811.78597551468</v>
      </c>
      <c r="BI127" s="53">
        <v>1</v>
      </c>
      <c r="BJ127" s="22">
        <f t="shared" si="78"/>
        <v>862028.59784643049</v>
      </c>
      <c r="BK127" s="22">
        <f t="shared" si="79"/>
        <v>597811.78597551468</v>
      </c>
      <c r="BL127" s="23">
        <f t="shared" si="82"/>
        <v>1489054.4368166858</v>
      </c>
    </row>
    <row r="128" spans="1:64" hidden="1" x14ac:dyDescent="0.25">
      <c r="A128" s="58">
        <v>4</v>
      </c>
      <c r="B128" s="58" t="s">
        <v>63</v>
      </c>
      <c r="C128" s="59" t="s">
        <v>64</v>
      </c>
      <c r="D128" s="59">
        <v>45107</v>
      </c>
      <c r="E128" s="60" t="s">
        <v>71</v>
      </c>
      <c r="F128" s="60" t="s">
        <v>66</v>
      </c>
      <c r="G128" s="61">
        <v>2024</v>
      </c>
      <c r="H128" s="62">
        <v>749000</v>
      </c>
      <c r="I128" s="24">
        <f t="shared" si="58"/>
        <v>3161000</v>
      </c>
      <c r="J128" s="68">
        <v>3910000</v>
      </c>
      <c r="K128" s="62">
        <v>265000</v>
      </c>
      <c r="L128" s="24">
        <f t="shared" si="59"/>
        <v>1116000</v>
      </c>
      <c r="M128" s="68">
        <v>1381000</v>
      </c>
      <c r="N128" s="24">
        <f t="shared" si="60"/>
        <v>484000</v>
      </c>
      <c r="O128" s="24">
        <f t="shared" si="61"/>
        <v>2045000</v>
      </c>
      <c r="P128" s="25">
        <f t="shared" si="62"/>
        <v>2529000</v>
      </c>
      <c r="Q128" s="62">
        <v>552000</v>
      </c>
      <c r="R128" s="62">
        <v>195000</v>
      </c>
      <c r="S128" s="25">
        <f t="shared" si="83"/>
        <v>357000</v>
      </c>
      <c r="T128" s="24">
        <f t="shared" si="63"/>
        <v>197000</v>
      </c>
      <c r="U128" s="24">
        <f t="shared" si="64"/>
        <v>127000</v>
      </c>
      <c r="V128" s="24">
        <f t="shared" si="65"/>
        <v>3358000</v>
      </c>
      <c r="W128" s="24">
        <f t="shared" si="66"/>
        <v>2172000</v>
      </c>
      <c r="X128" s="77">
        <v>1</v>
      </c>
      <c r="Y128" s="24">
        <f t="shared" si="67"/>
        <v>127000</v>
      </c>
      <c r="Z128" s="25">
        <f t="shared" si="68"/>
        <v>2172000</v>
      </c>
      <c r="AA128" s="62">
        <v>0</v>
      </c>
      <c r="AB128" s="62">
        <v>0</v>
      </c>
      <c r="AC128" s="25">
        <f t="shared" si="45"/>
        <v>0</v>
      </c>
      <c r="AD128" s="24">
        <f t="shared" si="69"/>
        <v>3910000</v>
      </c>
      <c r="AE128" s="25">
        <f t="shared" si="70"/>
        <v>3910000</v>
      </c>
      <c r="AF128" s="77">
        <v>1</v>
      </c>
      <c r="AG128" s="77">
        <v>0</v>
      </c>
      <c r="AH128" s="24">
        <f t="shared" si="46"/>
        <v>3910000</v>
      </c>
      <c r="AI128" s="25">
        <f t="shared" si="47"/>
        <v>3910000</v>
      </c>
      <c r="AJ128" s="26">
        <f t="shared" si="71"/>
        <v>12</v>
      </c>
      <c r="AK128" s="81">
        <v>15</v>
      </c>
      <c r="AL128" s="82">
        <v>5.2337707133441276E-2</v>
      </c>
      <c r="AM128" s="28">
        <f t="shared" si="48"/>
        <v>0.95026529337620269</v>
      </c>
      <c r="AN128" s="24">
        <f t="shared" si="72"/>
        <v>2063976.2172131122</v>
      </c>
      <c r="AO128" s="25">
        <f t="shared" si="73"/>
        <v>2063976.2172131122</v>
      </c>
      <c r="AP128" s="26">
        <f t="shared" si="74"/>
        <v>12</v>
      </c>
      <c r="AQ128" s="29">
        <f t="shared" si="75"/>
        <v>15</v>
      </c>
      <c r="AR128" s="27">
        <f t="shared" si="76"/>
        <v>5.2337707133441276E-2</v>
      </c>
      <c r="AS128" s="28">
        <f t="shared" si="49"/>
        <v>0.95026529337620269</v>
      </c>
      <c r="AT128" s="85">
        <v>0.89014911840146116</v>
      </c>
      <c r="AU128" s="24">
        <f t="shared" si="50"/>
        <v>3307382.2494021608</v>
      </c>
      <c r="AV128" s="25">
        <f t="shared" si="80"/>
        <v>3307382.2494021608</v>
      </c>
      <c r="AW128" s="82">
        <v>7.3309423347455327E-2</v>
      </c>
      <c r="AX128" s="24">
        <f t="shared" si="51"/>
        <v>286639.84528855031</v>
      </c>
      <c r="AY128" s="25">
        <f t="shared" si="52"/>
        <v>242462.28549328208</v>
      </c>
      <c r="AZ128" s="88">
        <v>1.9599999999999999E-2</v>
      </c>
      <c r="BA128" s="30">
        <f t="shared" si="53"/>
        <v>76636</v>
      </c>
      <c r="BB128" s="30">
        <f t="shared" si="54"/>
        <v>72824.531023178672</v>
      </c>
      <c r="BC128" s="30">
        <f t="shared" si="55"/>
        <v>76636</v>
      </c>
      <c r="BD128" s="31">
        <f t="shared" si="56"/>
        <v>72824.531023178672</v>
      </c>
      <c r="BE128" s="30">
        <f t="shared" si="77"/>
        <v>2101275.8452885505</v>
      </c>
      <c r="BF128" s="30">
        <f t="shared" si="81"/>
        <v>1558692.8487055094</v>
      </c>
      <c r="BG128" s="32">
        <f t="shared" si="84"/>
        <v>357000</v>
      </c>
      <c r="BH128" s="32">
        <f t="shared" si="57"/>
        <v>-1201692.8487055094</v>
      </c>
      <c r="BI128" s="58">
        <v>1</v>
      </c>
      <c r="BJ128" s="32">
        <f t="shared" si="78"/>
        <v>1744275.8452885505</v>
      </c>
      <c r="BK128" s="32">
        <f t="shared" si="79"/>
        <v>1201692.8487055094</v>
      </c>
      <c r="BL128" s="33">
        <f t="shared" si="82"/>
        <v>1558692.8487055094</v>
      </c>
    </row>
    <row r="129" spans="1:64" hidden="1" x14ac:dyDescent="0.25">
      <c r="A129" s="53">
        <v>4</v>
      </c>
      <c r="B129" s="53" t="s">
        <v>63</v>
      </c>
      <c r="C129" s="54" t="s">
        <v>64</v>
      </c>
      <c r="D129" s="54">
        <v>45138</v>
      </c>
      <c r="E129" s="55" t="s">
        <v>65</v>
      </c>
      <c r="F129" s="55" t="s">
        <v>66</v>
      </c>
      <c r="G129" s="56">
        <v>2022</v>
      </c>
      <c r="H129" s="57">
        <v>485099604</v>
      </c>
      <c r="I129" s="14">
        <f t="shared" si="58"/>
        <v>0</v>
      </c>
      <c r="J129" s="67">
        <v>485099604</v>
      </c>
      <c r="K129" s="57">
        <v>136542797</v>
      </c>
      <c r="L129" s="14">
        <f t="shared" si="59"/>
        <v>0</v>
      </c>
      <c r="M129" s="67">
        <v>136542797</v>
      </c>
      <c r="N129" s="14">
        <f t="shared" si="60"/>
        <v>348556807</v>
      </c>
      <c r="O129" s="14">
        <f t="shared" si="61"/>
        <v>0</v>
      </c>
      <c r="P129" s="15">
        <f t="shared" si="62"/>
        <v>348556807</v>
      </c>
      <c r="Q129" s="57">
        <v>485099604</v>
      </c>
      <c r="R129" s="57">
        <v>136542797</v>
      </c>
      <c r="S129" s="15">
        <f t="shared" si="83"/>
        <v>348556807</v>
      </c>
      <c r="T129" s="14">
        <f t="shared" si="63"/>
        <v>0</v>
      </c>
      <c r="U129" s="14">
        <f t="shared" si="64"/>
        <v>0</v>
      </c>
      <c r="V129" s="14">
        <f t="shared" si="65"/>
        <v>0</v>
      </c>
      <c r="W129" s="14">
        <f t="shared" si="66"/>
        <v>0</v>
      </c>
      <c r="X129" s="70">
        <v>1</v>
      </c>
      <c r="Y129" s="14">
        <f t="shared" si="67"/>
        <v>0</v>
      </c>
      <c r="Z129" s="15">
        <f t="shared" si="68"/>
        <v>0</v>
      </c>
      <c r="AA129" s="57">
        <v>485099604</v>
      </c>
      <c r="AB129" s="57">
        <v>136542797</v>
      </c>
      <c r="AC129" s="15">
        <f t="shared" si="45"/>
        <v>348556807</v>
      </c>
      <c r="AD129" s="14">
        <f t="shared" si="69"/>
        <v>0</v>
      </c>
      <c r="AE129" s="15">
        <f t="shared" si="70"/>
        <v>0</v>
      </c>
      <c r="AF129" s="70">
        <v>1.177</v>
      </c>
      <c r="AG129" s="70">
        <v>0</v>
      </c>
      <c r="AH129" s="14">
        <f t="shared" si="46"/>
        <v>0</v>
      </c>
      <c r="AI129" s="15">
        <f t="shared" si="47"/>
        <v>0</v>
      </c>
      <c r="AJ129" s="16">
        <f t="shared" si="71"/>
        <v>0</v>
      </c>
      <c r="AK129" s="71">
        <v>0</v>
      </c>
      <c r="AL129" s="72">
        <v>0</v>
      </c>
      <c r="AM129" s="18">
        <f t="shared" si="48"/>
        <v>1</v>
      </c>
      <c r="AN129" s="14">
        <f t="shared" si="72"/>
        <v>0</v>
      </c>
      <c r="AO129" s="15">
        <f t="shared" si="73"/>
        <v>0</v>
      </c>
      <c r="AP129" s="16">
        <f t="shared" si="74"/>
        <v>0</v>
      </c>
      <c r="AQ129" s="19">
        <f t="shared" si="75"/>
        <v>0</v>
      </c>
      <c r="AR129" s="17">
        <f t="shared" si="76"/>
        <v>0</v>
      </c>
      <c r="AS129" s="18">
        <f t="shared" si="49"/>
        <v>1</v>
      </c>
      <c r="AT129" s="73">
        <v>0.88450765268544418</v>
      </c>
      <c r="AU129" s="14">
        <f t="shared" si="50"/>
        <v>0</v>
      </c>
      <c r="AV129" s="15">
        <f t="shared" si="80"/>
        <v>0</v>
      </c>
      <c r="AW129" s="74">
        <v>7.2144853467420111E-2</v>
      </c>
      <c r="AX129" s="14">
        <f t="shared" si="51"/>
        <v>0</v>
      </c>
      <c r="AY129" s="15">
        <f t="shared" si="52"/>
        <v>0</v>
      </c>
      <c r="AZ129" s="75">
        <v>2.3E-3</v>
      </c>
      <c r="BA129" s="20">
        <f t="shared" si="53"/>
        <v>0</v>
      </c>
      <c r="BB129" s="20">
        <f t="shared" si="54"/>
        <v>0</v>
      </c>
      <c r="BC129" s="20">
        <f t="shared" si="55"/>
        <v>0</v>
      </c>
      <c r="BD129" s="21">
        <f t="shared" si="56"/>
        <v>0</v>
      </c>
      <c r="BE129" s="20">
        <f t="shared" si="77"/>
        <v>0</v>
      </c>
      <c r="BF129" s="20">
        <f t="shared" si="81"/>
        <v>0</v>
      </c>
      <c r="BG129" s="22">
        <f t="shared" si="84"/>
        <v>0</v>
      </c>
      <c r="BH129" s="22">
        <f t="shared" si="57"/>
        <v>0</v>
      </c>
      <c r="BI129" s="53">
        <v>1</v>
      </c>
      <c r="BJ129" s="22">
        <f t="shared" si="78"/>
        <v>0</v>
      </c>
      <c r="BK129" s="22">
        <f t="shared" si="79"/>
        <v>0</v>
      </c>
      <c r="BL129" s="23">
        <f t="shared" si="82"/>
        <v>0</v>
      </c>
    </row>
    <row r="130" spans="1:64" hidden="1" x14ac:dyDescent="0.25">
      <c r="A130" s="53">
        <v>4</v>
      </c>
      <c r="B130" s="53" t="s">
        <v>63</v>
      </c>
      <c r="C130" s="54" t="s">
        <v>64</v>
      </c>
      <c r="D130" s="54">
        <v>45138</v>
      </c>
      <c r="E130" s="55" t="s">
        <v>65</v>
      </c>
      <c r="F130" s="55" t="s">
        <v>66</v>
      </c>
      <c r="G130" s="56">
        <v>2023</v>
      </c>
      <c r="H130" s="57">
        <v>482992018</v>
      </c>
      <c r="I130" s="14">
        <f t="shared" si="58"/>
        <v>42837000</v>
      </c>
      <c r="J130" s="67">
        <v>525829018</v>
      </c>
      <c r="K130" s="57">
        <v>143813496</v>
      </c>
      <c r="L130" s="14">
        <f t="shared" si="59"/>
        <v>13583000</v>
      </c>
      <c r="M130" s="67">
        <v>157396496</v>
      </c>
      <c r="N130" s="14">
        <f t="shared" si="60"/>
        <v>339178522</v>
      </c>
      <c r="O130" s="14">
        <f t="shared" si="61"/>
        <v>29254000</v>
      </c>
      <c r="P130" s="15">
        <f t="shared" si="62"/>
        <v>368432522</v>
      </c>
      <c r="Q130" s="57">
        <v>458024018</v>
      </c>
      <c r="R130" s="57">
        <v>135896496</v>
      </c>
      <c r="S130" s="15">
        <f t="shared" si="83"/>
        <v>322127522</v>
      </c>
      <c r="T130" s="14">
        <f t="shared" si="63"/>
        <v>24968000</v>
      </c>
      <c r="U130" s="14">
        <f t="shared" si="64"/>
        <v>17051000</v>
      </c>
      <c r="V130" s="14">
        <f t="shared" si="65"/>
        <v>67805000</v>
      </c>
      <c r="W130" s="14">
        <f t="shared" si="66"/>
        <v>46305000</v>
      </c>
      <c r="X130" s="70">
        <v>1</v>
      </c>
      <c r="Y130" s="14">
        <f t="shared" si="67"/>
        <v>17051000</v>
      </c>
      <c r="Z130" s="15">
        <f t="shared" si="68"/>
        <v>46305000</v>
      </c>
      <c r="AA130" s="57">
        <v>302572348</v>
      </c>
      <c r="AB130" s="57">
        <v>90092559.580992103</v>
      </c>
      <c r="AC130" s="15">
        <f t="shared" si="45"/>
        <v>212479788.4190079</v>
      </c>
      <c r="AD130" s="14">
        <f t="shared" si="69"/>
        <v>223256670</v>
      </c>
      <c r="AE130" s="15">
        <f t="shared" si="70"/>
        <v>223256670</v>
      </c>
      <c r="AF130" s="70">
        <v>1.22</v>
      </c>
      <c r="AG130" s="70">
        <v>0</v>
      </c>
      <c r="AH130" s="14">
        <f t="shared" si="46"/>
        <v>272373137.39999998</v>
      </c>
      <c r="AI130" s="15">
        <f t="shared" si="47"/>
        <v>272373137.39999998</v>
      </c>
      <c r="AJ130" s="16">
        <f t="shared" si="71"/>
        <v>2.5</v>
      </c>
      <c r="AK130" s="71">
        <v>3</v>
      </c>
      <c r="AL130" s="72">
        <v>5.2555040428474031E-2</v>
      </c>
      <c r="AM130" s="18">
        <f t="shared" si="48"/>
        <v>0.98938577845711917</v>
      </c>
      <c r="AN130" s="14">
        <f t="shared" si="72"/>
        <v>45813508.4714569</v>
      </c>
      <c r="AO130" s="15">
        <f t="shared" si="73"/>
        <v>45813508.4714569</v>
      </c>
      <c r="AP130" s="16">
        <f t="shared" si="74"/>
        <v>2.5</v>
      </c>
      <c r="AQ130" s="19">
        <f t="shared" si="75"/>
        <v>3</v>
      </c>
      <c r="AR130" s="17">
        <f t="shared" si="76"/>
        <v>5.2555040428474031E-2</v>
      </c>
      <c r="AS130" s="18">
        <f t="shared" si="49"/>
        <v>0.98938577845711917</v>
      </c>
      <c r="AT130" s="73">
        <v>0.88450765268544418</v>
      </c>
      <c r="AU130" s="14">
        <f t="shared" si="50"/>
        <v>238358987.29843771</v>
      </c>
      <c r="AV130" s="15">
        <f t="shared" si="80"/>
        <v>238358987.29843771</v>
      </c>
      <c r="AW130" s="74">
        <v>7.2144853467420111E-2</v>
      </c>
      <c r="AX130" s="14">
        <f t="shared" si="51"/>
        <v>19650320.086184483</v>
      </c>
      <c r="AY130" s="15">
        <f t="shared" si="52"/>
        <v>17196374.211288441</v>
      </c>
      <c r="AZ130" s="75">
        <v>2.3E-3</v>
      </c>
      <c r="BA130" s="20">
        <f t="shared" si="53"/>
        <v>513490.34100000001</v>
      </c>
      <c r="BB130" s="20">
        <f t="shared" si="54"/>
        <v>508040.04076049657</v>
      </c>
      <c r="BC130" s="20">
        <f t="shared" si="55"/>
        <v>513490.34100000001</v>
      </c>
      <c r="BD130" s="21">
        <f t="shared" si="56"/>
        <v>508040.04076049657</v>
      </c>
      <c r="BE130" s="20">
        <f t="shared" si="77"/>
        <v>246231947.8271845</v>
      </c>
      <c r="BF130" s="20">
        <f t="shared" si="81"/>
        <v>210249893.07902974</v>
      </c>
      <c r="BG130" s="22">
        <f t="shared" si="84"/>
        <v>109647733.5809921</v>
      </c>
      <c r="BH130" s="22">
        <f t="shared" si="57"/>
        <v>-100602159.49803764</v>
      </c>
      <c r="BI130" s="53">
        <v>1</v>
      </c>
      <c r="BJ130" s="22">
        <f t="shared" si="78"/>
        <v>136584214.2461924</v>
      </c>
      <c r="BK130" s="22">
        <f t="shared" si="79"/>
        <v>100602159.49803764</v>
      </c>
      <c r="BL130" s="23">
        <f t="shared" si="82"/>
        <v>210249893.07902974</v>
      </c>
    </row>
    <row r="131" spans="1:64" hidden="1" x14ac:dyDescent="0.25">
      <c r="A131" s="53">
        <v>4</v>
      </c>
      <c r="B131" s="53" t="s">
        <v>63</v>
      </c>
      <c r="C131" s="54" t="s">
        <v>64</v>
      </c>
      <c r="D131" s="54">
        <v>45138</v>
      </c>
      <c r="E131" s="55" t="s">
        <v>65</v>
      </c>
      <c r="F131" s="55" t="s">
        <v>66</v>
      </c>
      <c r="G131" s="56">
        <v>2024</v>
      </c>
      <c r="H131" s="57">
        <v>110095000</v>
      </c>
      <c r="I131" s="14">
        <f t="shared" si="58"/>
        <v>444711000</v>
      </c>
      <c r="J131" s="67">
        <v>554806000</v>
      </c>
      <c r="K131" s="57">
        <v>34911000</v>
      </c>
      <c r="L131" s="14">
        <f t="shared" si="59"/>
        <v>141016000</v>
      </c>
      <c r="M131" s="67">
        <v>175927000</v>
      </c>
      <c r="N131" s="14">
        <f t="shared" si="60"/>
        <v>75184000</v>
      </c>
      <c r="O131" s="14">
        <f t="shared" si="61"/>
        <v>303695000</v>
      </c>
      <c r="P131" s="15">
        <f t="shared" si="62"/>
        <v>378879000</v>
      </c>
      <c r="Q131" s="57">
        <v>77876000</v>
      </c>
      <c r="R131" s="57">
        <v>24694000</v>
      </c>
      <c r="S131" s="15">
        <f t="shared" si="83"/>
        <v>53182000</v>
      </c>
      <c r="T131" s="14">
        <f t="shared" si="63"/>
        <v>32219000</v>
      </c>
      <c r="U131" s="14">
        <f t="shared" si="64"/>
        <v>22002000</v>
      </c>
      <c r="V131" s="14">
        <f t="shared" si="65"/>
        <v>476930000</v>
      </c>
      <c r="W131" s="14">
        <f t="shared" si="66"/>
        <v>325697000</v>
      </c>
      <c r="X131" s="70">
        <v>1</v>
      </c>
      <c r="Y131" s="14">
        <f t="shared" si="67"/>
        <v>22002000</v>
      </c>
      <c r="Z131" s="15">
        <f t="shared" si="68"/>
        <v>325697000</v>
      </c>
      <c r="AA131" s="57">
        <v>0</v>
      </c>
      <c r="AB131" s="57">
        <v>0</v>
      </c>
      <c r="AC131" s="15">
        <f t="shared" ref="AC131:AC194" si="85">IF($D131="","",$AA131-$AB131)</f>
        <v>0</v>
      </c>
      <c r="AD131" s="14">
        <f t="shared" si="69"/>
        <v>554806000</v>
      </c>
      <c r="AE131" s="15">
        <f t="shared" si="70"/>
        <v>554806000</v>
      </c>
      <c r="AF131" s="70">
        <v>1.26</v>
      </c>
      <c r="AG131" s="70">
        <v>0</v>
      </c>
      <c r="AH131" s="14">
        <f t="shared" ref="AH131:AH194" si="86">IF($D131="","",$AE131*$AF131)</f>
        <v>699055560</v>
      </c>
      <c r="AI131" s="15">
        <f t="shared" ref="AI131:AI194" si="87">IF($D131="","",$AE131*($AF131*(1+$AG131)))</f>
        <v>699055560</v>
      </c>
      <c r="AJ131" s="16">
        <f t="shared" si="71"/>
        <v>11</v>
      </c>
      <c r="AK131" s="71">
        <v>15</v>
      </c>
      <c r="AL131" s="72">
        <v>5.2337707133441276E-2</v>
      </c>
      <c r="AM131" s="18">
        <f t="shared" ref="AM131:AM194" si="88">IF($D131="","",(1+$AL131)^(-$AJ131/12))</f>
        <v>0.95431363463098307</v>
      </c>
      <c r="AN131" s="14">
        <f t="shared" si="72"/>
        <v>310817087.85840732</v>
      </c>
      <c r="AO131" s="15">
        <f t="shared" si="73"/>
        <v>310817087.85840732</v>
      </c>
      <c r="AP131" s="16">
        <f t="shared" si="74"/>
        <v>11</v>
      </c>
      <c r="AQ131" s="19">
        <f t="shared" si="75"/>
        <v>15</v>
      </c>
      <c r="AR131" s="17">
        <f t="shared" si="76"/>
        <v>5.2337707133441276E-2</v>
      </c>
      <c r="AS131" s="18">
        <f t="shared" ref="AS131:AS194" si="89">IF($D131="","",(1+$AR131)^(-$AP131/12))</f>
        <v>0.95431363463098307</v>
      </c>
      <c r="AT131" s="73">
        <v>0.88450765268544418</v>
      </c>
      <c r="AU131" s="14">
        <f t="shared" ref="AU131:AU194" si="90">IF($D131="","",$AH131*$AS131*$AT131)</f>
        <v>590071199.38125098</v>
      </c>
      <c r="AV131" s="15">
        <f t="shared" si="80"/>
        <v>590071199.38125098</v>
      </c>
      <c r="AW131" s="74">
        <v>7.2144853467420111E-2</v>
      </c>
      <c r="AX131" s="14">
        <f t="shared" ref="AX131:AX194" si="91">IF($D131="","",$AI131*$AW131)</f>
        <v>50433260.941785306</v>
      </c>
      <c r="AY131" s="15">
        <f t="shared" ref="AY131:AY194" si="92">IF($D131="","",$AV131*$AW131)</f>
        <v>42570600.214705192</v>
      </c>
      <c r="AZ131" s="75">
        <v>2.3E-3</v>
      </c>
      <c r="BA131" s="20">
        <f t="shared" ref="BA131:BA194" si="93">IF($D131="","",$AD131*$AZ131)</f>
        <v>1276053.8</v>
      </c>
      <c r="BB131" s="20">
        <f t="shared" ref="BB131:BB194" si="94">IF($D131="","",$BA131*$AM131)</f>
        <v>1217755.5398626777</v>
      </c>
      <c r="BC131" s="20">
        <f t="shared" ref="BC131:BC194" si="95">IF($D131="","",$AE131*$AZ131)</f>
        <v>1276053.8</v>
      </c>
      <c r="BD131" s="21">
        <f t="shared" ref="BD131:BD194" si="96">IF($D131="","",$BC131*$AM131)</f>
        <v>1217755.5398626777</v>
      </c>
      <c r="BE131" s="20">
        <f t="shared" si="77"/>
        <v>425067874.74178529</v>
      </c>
      <c r="BF131" s="20">
        <f t="shared" si="81"/>
        <v>323042467.27741152</v>
      </c>
      <c r="BG131" s="22">
        <f t="shared" si="84"/>
        <v>53182000</v>
      </c>
      <c r="BH131" s="22">
        <f t="shared" ref="BH131:BH194" si="97">IF($D131="","",$BG131-$BF131)</f>
        <v>-269860467.27741152</v>
      </c>
      <c r="BI131" s="53">
        <v>1</v>
      </c>
      <c r="BJ131" s="22">
        <f t="shared" si="78"/>
        <v>371885874.74178529</v>
      </c>
      <c r="BK131" s="22">
        <f t="shared" si="79"/>
        <v>269860467.27741152</v>
      </c>
      <c r="BL131" s="23">
        <f t="shared" si="82"/>
        <v>323042467.27741152</v>
      </c>
    </row>
    <row r="132" spans="1:64" hidden="1" x14ac:dyDescent="0.25">
      <c r="A132" s="53">
        <v>4</v>
      </c>
      <c r="B132" s="53" t="s">
        <v>63</v>
      </c>
      <c r="C132" s="54" t="s">
        <v>64</v>
      </c>
      <c r="D132" s="54">
        <v>45138</v>
      </c>
      <c r="E132" s="55" t="s">
        <v>67</v>
      </c>
      <c r="F132" s="55" t="s">
        <v>66</v>
      </c>
      <c r="G132" s="56">
        <v>2022</v>
      </c>
      <c r="H132" s="57">
        <v>283142262</v>
      </c>
      <c r="I132" s="14">
        <f t="shared" ref="I132:I195" si="98">IF($D132="","",$J132-$H132)</f>
        <v>0</v>
      </c>
      <c r="J132" s="67">
        <v>283142262</v>
      </c>
      <c r="K132" s="57">
        <v>84979839</v>
      </c>
      <c r="L132" s="14">
        <f t="shared" ref="L132:L195" si="99">IF($D132="","",$M132-$K132)</f>
        <v>0</v>
      </c>
      <c r="M132" s="67">
        <v>84979839</v>
      </c>
      <c r="N132" s="14">
        <f t="shared" ref="N132:N195" si="100">IF($D132="","",$H132-$K132)</f>
        <v>198162423</v>
      </c>
      <c r="O132" s="14">
        <f t="shared" ref="O132:O195" si="101">IF($D132="","",$I132-$L132)</f>
        <v>0</v>
      </c>
      <c r="P132" s="15">
        <f t="shared" ref="P132:P195" si="102">IF($D132="","",$J132-$M132)</f>
        <v>198162423</v>
      </c>
      <c r="Q132" s="57">
        <v>283142262</v>
      </c>
      <c r="R132" s="57">
        <v>84979839</v>
      </c>
      <c r="S132" s="15">
        <f t="shared" si="83"/>
        <v>198162423</v>
      </c>
      <c r="T132" s="14">
        <f t="shared" ref="T132:T195" si="103">IF($D132="","",$H132-$Q132)</f>
        <v>0</v>
      </c>
      <c r="U132" s="14">
        <f t="shared" ref="U132:U195" si="104">IF($D132="","",$N132-$S132)</f>
        <v>0</v>
      </c>
      <c r="V132" s="14">
        <f t="shared" ref="V132:V195" si="105">IF($D132="","",$J132-$Q132)</f>
        <v>0</v>
      </c>
      <c r="W132" s="14">
        <f t="shared" ref="W132:W195" si="106">IF($D132="","",$P132-$S132)</f>
        <v>0</v>
      </c>
      <c r="X132" s="70">
        <v>1</v>
      </c>
      <c r="Y132" s="14">
        <f t="shared" ref="Y132:Y195" si="107">IF($D132="","",$U132*$X132)</f>
        <v>0</v>
      </c>
      <c r="Z132" s="15">
        <f t="shared" ref="Z132:Z195" si="108">IF($D132="","",$W132*$X132)</f>
        <v>0</v>
      </c>
      <c r="AA132" s="57">
        <v>283142262</v>
      </c>
      <c r="AB132" s="57">
        <v>84979839</v>
      </c>
      <c r="AC132" s="15">
        <f t="shared" si="85"/>
        <v>198162423</v>
      </c>
      <c r="AD132" s="14">
        <f t="shared" ref="AD132:AD195" si="109">IF($D132="","",$J132-$AA132)</f>
        <v>0</v>
      </c>
      <c r="AE132" s="15">
        <f t="shared" ref="AE132:AE195" si="110">IF($D132="","",AD132*$X132)</f>
        <v>0</v>
      </c>
      <c r="AF132" s="70">
        <v>0.75</v>
      </c>
      <c r="AG132" s="70">
        <v>0</v>
      </c>
      <c r="AH132" s="14">
        <f t="shared" si="86"/>
        <v>0</v>
      </c>
      <c r="AI132" s="15">
        <f t="shared" si="87"/>
        <v>0</v>
      </c>
      <c r="AJ132" s="16">
        <f t="shared" ref="AJ132:AJ195" si="111">IF($D132="","",IF($G132&lt;YEAR($D132),0,IF($G132&gt;YEAR($D132),DATEDIF($D132,DATE(YEAR($D132),12,31),"m")+6,DATEDIF($D132,DATE(YEAR($D132),12,31),"m")/2)))</f>
        <v>0</v>
      </c>
      <c r="AK132" s="71">
        <v>0</v>
      </c>
      <c r="AL132" s="72">
        <v>0</v>
      </c>
      <c r="AM132" s="18">
        <f t="shared" si="88"/>
        <v>1</v>
      </c>
      <c r="AN132" s="14">
        <f t="shared" ref="AN132:AN195" si="112">IF($D132="","",$W132*$AM132)</f>
        <v>0</v>
      </c>
      <c r="AO132" s="15">
        <f t="shared" ref="AO132:AO195" si="113">IF($D132="","",$Z132*$AM132)</f>
        <v>0</v>
      </c>
      <c r="AP132" s="16">
        <f t="shared" ref="AP132:AP195" si="114">$AJ132</f>
        <v>0</v>
      </c>
      <c r="AQ132" s="19">
        <f t="shared" ref="AQ132:AQ195" si="115">$AK132</f>
        <v>0</v>
      </c>
      <c r="AR132" s="17">
        <f t="shared" ref="AR132:AR195" si="116">$AL132</f>
        <v>0</v>
      </c>
      <c r="AS132" s="18">
        <f t="shared" si="89"/>
        <v>1</v>
      </c>
      <c r="AT132" s="73">
        <v>0.86443752692586795</v>
      </c>
      <c r="AU132" s="14">
        <f t="shared" si="90"/>
        <v>0</v>
      </c>
      <c r="AV132" s="15">
        <f t="shared" si="80"/>
        <v>0</v>
      </c>
      <c r="AW132" s="74">
        <v>9.7948479432115043E-2</v>
      </c>
      <c r="AX132" s="14">
        <f t="shared" si="91"/>
        <v>0</v>
      </c>
      <c r="AY132" s="15">
        <f t="shared" si="92"/>
        <v>0</v>
      </c>
      <c r="AZ132" s="75">
        <v>3.2000000000000002E-3</v>
      </c>
      <c r="BA132" s="20">
        <f t="shared" si="93"/>
        <v>0</v>
      </c>
      <c r="BB132" s="20">
        <f t="shared" si="94"/>
        <v>0</v>
      </c>
      <c r="BC132" s="20">
        <f t="shared" si="95"/>
        <v>0</v>
      </c>
      <c r="BD132" s="21">
        <f t="shared" si="96"/>
        <v>0</v>
      </c>
      <c r="BE132" s="20">
        <f t="shared" ref="BE132:BE195" si="117">IF($D132="","",$AI132+$AX132+$BC132-$Z132)</f>
        <v>0</v>
      </c>
      <c r="BF132" s="20">
        <f t="shared" si="81"/>
        <v>0</v>
      </c>
      <c r="BG132" s="22">
        <f t="shared" si="84"/>
        <v>0</v>
      </c>
      <c r="BH132" s="22">
        <f t="shared" si="97"/>
        <v>0</v>
      </c>
      <c r="BI132" s="53">
        <v>1</v>
      </c>
      <c r="BJ132" s="22">
        <f t="shared" ref="BJ132:BJ195" si="118">IF($D132="","",IF($BI132=0,0,MAX($BE132-$BG132,0)))</f>
        <v>0</v>
      </c>
      <c r="BK132" s="22">
        <f t="shared" ref="BK132:BK195" si="119">IF($D132="","",IF($BI132=0,0,MAX($BF132-$BG132,0)))</f>
        <v>0</v>
      </c>
      <c r="BL132" s="23">
        <f t="shared" si="82"/>
        <v>0</v>
      </c>
    </row>
    <row r="133" spans="1:64" hidden="1" x14ac:dyDescent="0.25">
      <c r="A133" s="53">
        <v>4</v>
      </c>
      <c r="B133" s="53" t="s">
        <v>63</v>
      </c>
      <c r="C133" s="54" t="s">
        <v>64</v>
      </c>
      <c r="D133" s="54">
        <v>45138</v>
      </c>
      <c r="E133" s="55" t="s">
        <v>67</v>
      </c>
      <c r="F133" s="55" t="s">
        <v>66</v>
      </c>
      <c r="G133" s="56">
        <v>2023</v>
      </c>
      <c r="H133" s="57">
        <v>289512348</v>
      </c>
      <c r="I133" s="14">
        <f t="shared" si="98"/>
        <v>28906000</v>
      </c>
      <c r="J133" s="67">
        <v>318418348</v>
      </c>
      <c r="K133" s="57">
        <v>92776846</v>
      </c>
      <c r="L133" s="14">
        <f t="shared" si="99"/>
        <v>10261000</v>
      </c>
      <c r="M133" s="67">
        <v>103037846</v>
      </c>
      <c r="N133" s="14">
        <f t="shared" si="100"/>
        <v>196735502</v>
      </c>
      <c r="O133" s="14">
        <f t="shared" si="101"/>
        <v>18645000</v>
      </c>
      <c r="P133" s="15">
        <f t="shared" si="102"/>
        <v>215380502</v>
      </c>
      <c r="Q133" s="57">
        <v>277266348</v>
      </c>
      <c r="R133" s="57">
        <v>88429846</v>
      </c>
      <c r="S133" s="15">
        <f t="shared" si="83"/>
        <v>188836502</v>
      </c>
      <c r="T133" s="14">
        <f t="shared" si="103"/>
        <v>12246000</v>
      </c>
      <c r="U133" s="14">
        <f t="shared" si="104"/>
        <v>7899000</v>
      </c>
      <c r="V133" s="14">
        <f t="shared" si="105"/>
        <v>41152000</v>
      </c>
      <c r="W133" s="14">
        <f t="shared" si="106"/>
        <v>26544000</v>
      </c>
      <c r="X133" s="70">
        <v>1</v>
      </c>
      <c r="Y133" s="14">
        <f t="shared" si="107"/>
        <v>7899000</v>
      </c>
      <c r="Z133" s="15">
        <f t="shared" si="108"/>
        <v>26544000</v>
      </c>
      <c r="AA133" s="57">
        <v>191965619</v>
      </c>
      <c r="AB133" s="57">
        <v>61517115.91678872</v>
      </c>
      <c r="AC133" s="15">
        <f t="shared" si="85"/>
        <v>130448503.08321127</v>
      </c>
      <c r="AD133" s="14">
        <f t="shared" si="109"/>
        <v>126452729</v>
      </c>
      <c r="AE133" s="15">
        <f t="shared" si="110"/>
        <v>126452729</v>
      </c>
      <c r="AF133" s="70">
        <v>0.78900000000000003</v>
      </c>
      <c r="AG133" s="70">
        <v>0</v>
      </c>
      <c r="AH133" s="14">
        <f t="shared" si="86"/>
        <v>99771203.181000009</v>
      </c>
      <c r="AI133" s="15">
        <f t="shared" si="87"/>
        <v>99771203.181000009</v>
      </c>
      <c r="AJ133" s="16">
        <f t="shared" si="111"/>
        <v>2.5</v>
      </c>
      <c r="AK133" s="71">
        <v>3</v>
      </c>
      <c r="AL133" s="72">
        <v>5.2555040428474031E-2</v>
      </c>
      <c r="AM133" s="18">
        <f t="shared" si="88"/>
        <v>0.98938577845711917</v>
      </c>
      <c r="AN133" s="14">
        <f t="shared" si="112"/>
        <v>26262256.103365771</v>
      </c>
      <c r="AO133" s="15">
        <f t="shared" si="113"/>
        <v>26262256.103365771</v>
      </c>
      <c r="AP133" s="16">
        <f t="shared" si="114"/>
        <v>2.5</v>
      </c>
      <c r="AQ133" s="19">
        <f t="shared" si="115"/>
        <v>3</v>
      </c>
      <c r="AR133" s="17">
        <f t="shared" si="116"/>
        <v>5.2555040428474031E-2</v>
      </c>
      <c r="AS133" s="18">
        <f t="shared" si="89"/>
        <v>0.98938577845711917</v>
      </c>
      <c r="AT133" s="73">
        <v>0.86443752692586795</v>
      </c>
      <c r="AU133" s="14">
        <f t="shared" si="90"/>
        <v>85330538.280767158</v>
      </c>
      <c r="AV133" s="15">
        <f t="shared" ref="AV133:AV196" si="120">IF($D133="","",$AI133*$AS133*$AT133)</f>
        <v>85330538.280767158</v>
      </c>
      <c r="AW133" s="74">
        <v>9.7948479432115043E-2</v>
      </c>
      <c r="AX133" s="14">
        <f t="shared" si="91"/>
        <v>9772437.6426915508</v>
      </c>
      <c r="AY133" s="15">
        <f t="shared" si="92"/>
        <v>8357996.4737250274</v>
      </c>
      <c r="AZ133" s="75">
        <v>3.2000000000000002E-3</v>
      </c>
      <c r="BA133" s="20">
        <f t="shared" si="93"/>
        <v>404648.7328</v>
      </c>
      <c r="BB133" s="20">
        <f t="shared" si="94"/>
        <v>400353.70150301483</v>
      </c>
      <c r="BC133" s="20">
        <f t="shared" si="95"/>
        <v>404648.7328</v>
      </c>
      <c r="BD133" s="21">
        <f t="shared" si="96"/>
        <v>400353.70150301483</v>
      </c>
      <c r="BE133" s="20">
        <f t="shared" si="117"/>
        <v>83404289.556491569</v>
      </c>
      <c r="BF133" s="20">
        <f t="shared" ref="BF133:BF196" si="121">IF($D133="","",$AV133+$AY133+$BD133-$AO133)</f>
        <v>67826632.352629423</v>
      </c>
      <c r="BG133" s="22">
        <f t="shared" si="84"/>
        <v>58387998.916788727</v>
      </c>
      <c r="BH133" s="22">
        <f t="shared" si="97"/>
        <v>-9438633.4358406961</v>
      </c>
      <c r="BI133" s="53">
        <v>1</v>
      </c>
      <c r="BJ133" s="22">
        <f t="shared" si="118"/>
        <v>25016290.639702842</v>
      </c>
      <c r="BK133" s="22">
        <f t="shared" si="119"/>
        <v>9438633.4358406961</v>
      </c>
      <c r="BL133" s="23">
        <f t="shared" ref="BL133:BL196" si="122">IF($D133="","",IF($BI133=1,$BG133+$BK133,$BG133))</f>
        <v>67826632.352629423</v>
      </c>
    </row>
    <row r="134" spans="1:64" hidden="1" x14ac:dyDescent="0.25">
      <c r="A134" s="53">
        <v>4</v>
      </c>
      <c r="B134" s="53" t="s">
        <v>63</v>
      </c>
      <c r="C134" s="54" t="s">
        <v>64</v>
      </c>
      <c r="D134" s="54">
        <v>45138</v>
      </c>
      <c r="E134" s="55" t="s">
        <v>67</v>
      </c>
      <c r="F134" s="55" t="s">
        <v>66</v>
      </c>
      <c r="G134" s="56">
        <v>2024</v>
      </c>
      <c r="H134" s="57">
        <v>57493000</v>
      </c>
      <c r="I134" s="14">
        <f t="shared" si="98"/>
        <v>255949000</v>
      </c>
      <c r="J134" s="67">
        <v>313442000</v>
      </c>
      <c r="K134" s="57">
        <v>20410000</v>
      </c>
      <c r="L134" s="14">
        <f t="shared" si="99"/>
        <v>90861000</v>
      </c>
      <c r="M134" s="67">
        <v>111271000</v>
      </c>
      <c r="N134" s="14">
        <f t="shared" si="100"/>
        <v>37083000</v>
      </c>
      <c r="O134" s="14">
        <f t="shared" si="101"/>
        <v>165088000</v>
      </c>
      <c r="P134" s="15">
        <f t="shared" si="102"/>
        <v>202171000</v>
      </c>
      <c r="Q134" s="57">
        <v>41857000</v>
      </c>
      <c r="R134" s="57">
        <v>14859000</v>
      </c>
      <c r="S134" s="15">
        <f t="shared" si="83"/>
        <v>26998000</v>
      </c>
      <c r="T134" s="14">
        <f t="shared" si="103"/>
        <v>15636000</v>
      </c>
      <c r="U134" s="14">
        <f t="shared" si="104"/>
        <v>10085000</v>
      </c>
      <c r="V134" s="14">
        <f t="shared" si="105"/>
        <v>271585000</v>
      </c>
      <c r="W134" s="14">
        <f t="shared" si="106"/>
        <v>175173000</v>
      </c>
      <c r="X134" s="70">
        <v>1</v>
      </c>
      <c r="Y134" s="14">
        <f t="shared" si="107"/>
        <v>10085000</v>
      </c>
      <c r="Z134" s="15">
        <f t="shared" si="108"/>
        <v>175173000</v>
      </c>
      <c r="AA134" s="57">
        <v>0</v>
      </c>
      <c r="AB134" s="57">
        <v>0</v>
      </c>
      <c r="AC134" s="15">
        <f t="shared" si="85"/>
        <v>0</v>
      </c>
      <c r="AD134" s="14">
        <f t="shared" si="109"/>
        <v>313442000</v>
      </c>
      <c r="AE134" s="15">
        <f t="shared" si="110"/>
        <v>313442000</v>
      </c>
      <c r="AF134" s="70">
        <v>0.80800000000000005</v>
      </c>
      <c r="AG134" s="70">
        <v>0</v>
      </c>
      <c r="AH134" s="14">
        <f t="shared" si="86"/>
        <v>253261136.00000003</v>
      </c>
      <c r="AI134" s="15">
        <f t="shared" si="87"/>
        <v>253261136.00000003</v>
      </c>
      <c r="AJ134" s="16">
        <f t="shared" si="111"/>
        <v>11</v>
      </c>
      <c r="AK134" s="71">
        <v>15</v>
      </c>
      <c r="AL134" s="72">
        <v>5.2337707133441276E-2</v>
      </c>
      <c r="AM134" s="18">
        <f t="shared" si="88"/>
        <v>0.95431363463098307</v>
      </c>
      <c r="AN134" s="14">
        <f t="shared" si="112"/>
        <v>167169982.31921318</v>
      </c>
      <c r="AO134" s="15">
        <f t="shared" si="113"/>
        <v>167169982.31921318</v>
      </c>
      <c r="AP134" s="16">
        <f t="shared" si="114"/>
        <v>11</v>
      </c>
      <c r="AQ134" s="19">
        <f t="shared" si="115"/>
        <v>15</v>
      </c>
      <c r="AR134" s="17">
        <f t="shared" si="116"/>
        <v>5.2337707133441276E-2</v>
      </c>
      <c r="AS134" s="18">
        <f t="shared" si="89"/>
        <v>0.95431363463098307</v>
      </c>
      <c r="AT134" s="73">
        <v>0.86443752692586795</v>
      </c>
      <c r="AU134" s="14">
        <f t="shared" si="90"/>
        <v>208926385.82442003</v>
      </c>
      <c r="AV134" s="15">
        <f t="shared" si="120"/>
        <v>208926385.82442003</v>
      </c>
      <c r="AW134" s="74">
        <v>9.7948479432115043E-2</v>
      </c>
      <c r="AX134" s="14">
        <f t="shared" si="91"/>
        <v>24806543.170450095</v>
      </c>
      <c r="AY134" s="15">
        <f t="shared" si="92"/>
        <v>20464021.804749336</v>
      </c>
      <c r="AZ134" s="75">
        <v>3.2000000000000002E-3</v>
      </c>
      <c r="BA134" s="20">
        <f t="shared" si="93"/>
        <v>1003014.4</v>
      </c>
      <c r="BB134" s="20">
        <f t="shared" si="94"/>
        <v>957190.31765121478</v>
      </c>
      <c r="BC134" s="20">
        <f t="shared" si="95"/>
        <v>1003014.4</v>
      </c>
      <c r="BD134" s="21">
        <f t="shared" si="96"/>
        <v>957190.31765121478</v>
      </c>
      <c r="BE134" s="20">
        <f t="shared" si="117"/>
        <v>103897693.57045013</v>
      </c>
      <c r="BF134" s="20">
        <f t="shared" si="121"/>
        <v>63177615.627607405</v>
      </c>
      <c r="BG134" s="22">
        <f t="shared" si="84"/>
        <v>26998000</v>
      </c>
      <c r="BH134" s="22">
        <f t="shared" si="97"/>
        <v>-36179615.627607405</v>
      </c>
      <c r="BI134" s="53">
        <v>1</v>
      </c>
      <c r="BJ134" s="22">
        <f t="shared" si="118"/>
        <v>76899693.570450127</v>
      </c>
      <c r="BK134" s="22">
        <f t="shared" si="119"/>
        <v>36179615.627607405</v>
      </c>
      <c r="BL134" s="23">
        <f t="shared" si="122"/>
        <v>63177615.627607405</v>
      </c>
    </row>
    <row r="135" spans="1:64" hidden="1" x14ac:dyDescent="0.25">
      <c r="A135" s="53">
        <v>4</v>
      </c>
      <c r="B135" s="53" t="s">
        <v>63</v>
      </c>
      <c r="C135" s="54" t="s">
        <v>64</v>
      </c>
      <c r="D135" s="54">
        <v>45138</v>
      </c>
      <c r="E135" s="55" t="s">
        <v>68</v>
      </c>
      <c r="F135" s="55" t="s">
        <v>66</v>
      </c>
      <c r="G135" s="56">
        <v>2022</v>
      </c>
      <c r="H135" s="57">
        <v>162650155</v>
      </c>
      <c r="I135" s="14">
        <f t="shared" si="98"/>
        <v>0</v>
      </c>
      <c r="J135" s="67">
        <v>162650155</v>
      </c>
      <c r="K135" s="57">
        <v>48898538</v>
      </c>
      <c r="L135" s="14">
        <f t="shared" si="99"/>
        <v>0</v>
      </c>
      <c r="M135" s="67">
        <v>48898538</v>
      </c>
      <c r="N135" s="14">
        <f t="shared" si="100"/>
        <v>113751617</v>
      </c>
      <c r="O135" s="14">
        <f t="shared" si="101"/>
        <v>0</v>
      </c>
      <c r="P135" s="15">
        <f t="shared" si="102"/>
        <v>113751617</v>
      </c>
      <c r="Q135" s="57">
        <v>162650155</v>
      </c>
      <c r="R135" s="57">
        <v>48898538</v>
      </c>
      <c r="S135" s="15">
        <f t="shared" si="83"/>
        <v>113751617</v>
      </c>
      <c r="T135" s="14">
        <f t="shared" si="103"/>
        <v>0</v>
      </c>
      <c r="U135" s="14">
        <f t="shared" si="104"/>
        <v>0</v>
      </c>
      <c r="V135" s="14">
        <f t="shared" si="105"/>
        <v>0</v>
      </c>
      <c r="W135" s="14">
        <f t="shared" si="106"/>
        <v>0</v>
      </c>
      <c r="X135" s="70">
        <v>1</v>
      </c>
      <c r="Y135" s="14">
        <f t="shared" si="107"/>
        <v>0</v>
      </c>
      <c r="Z135" s="15">
        <f t="shared" si="108"/>
        <v>0</v>
      </c>
      <c r="AA135" s="57">
        <v>162650155</v>
      </c>
      <c r="AB135" s="57">
        <v>48898538</v>
      </c>
      <c r="AC135" s="15">
        <f t="shared" si="85"/>
        <v>113751617</v>
      </c>
      <c r="AD135" s="14">
        <f t="shared" si="109"/>
        <v>0</v>
      </c>
      <c r="AE135" s="15">
        <f t="shared" si="110"/>
        <v>0</v>
      </c>
      <c r="AF135" s="70">
        <v>0.94099999999999995</v>
      </c>
      <c r="AG135" s="70">
        <v>0</v>
      </c>
      <c r="AH135" s="14">
        <f t="shared" si="86"/>
        <v>0</v>
      </c>
      <c r="AI135" s="15">
        <f t="shared" si="87"/>
        <v>0</v>
      </c>
      <c r="AJ135" s="16">
        <f t="shared" si="111"/>
        <v>0</v>
      </c>
      <c r="AK135" s="71">
        <v>0</v>
      </c>
      <c r="AL135" s="72">
        <v>0</v>
      </c>
      <c r="AM135" s="18">
        <f t="shared" si="88"/>
        <v>1</v>
      </c>
      <c r="AN135" s="14">
        <f t="shared" si="112"/>
        <v>0</v>
      </c>
      <c r="AO135" s="15">
        <f t="shared" si="113"/>
        <v>0</v>
      </c>
      <c r="AP135" s="16">
        <f t="shared" si="114"/>
        <v>0</v>
      </c>
      <c r="AQ135" s="19">
        <f t="shared" si="115"/>
        <v>0</v>
      </c>
      <c r="AR135" s="17">
        <f t="shared" si="116"/>
        <v>0</v>
      </c>
      <c r="AS135" s="18">
        <f t="shared" si="89"/>
        <v>1</v>
      </c>
      <c r="AT135" s="73">
        <v>0.88711254583132626</v>
      </c>
      <c r="AU135" s="14">
        <f t="shared" si="90"/>
        <v>0</v>
      </c>
      <c r="AV135" s="15">
        <f t="shared" si="120"/>
        <v>0</v>
      </c>
      <c r="AW135" s="74">
        <v>9.5000737699733079E-2</v>
      </c>
      <c r="AX135" s="14">
        <f t="shared" si="91"/>
        <v>0</v>
      </c>
      <c r="AY135" s="15">
        <f t="shared" si="92"/>
        <v>0</v>
      </c>
      <c r="AZ135" s="75">
        <v>4.8999999999999998E-3</v>
      </c>
      <c r="BA135" s="20">
        <f t="shared" si="93"/>
        <v>0</v>
      </c>
      <c r="BB135" s="20">
        <f t="shared" si="94"/>
        <v>0</v>
      </c>
      <c r="BC135" s="20">
        <f t="shared" si="95"/>
        <v>0</v>
      </c>
      <c r="BD135" s="21">
        <f t="shared" si="96"/>
        <v>0</v>
      </c>
      <c r="BE135" s="20">
        <f t="shared" si="117"/>
        <v>0</v>
      </c>
      <c r="BF135" s="20">
        <f t="shared" si="121"/>
        <v>0</v>
      </c>
      <c r="BG135" s="22">
        <f t="shared" si="84"/>
        <v>0</v>
      </c>
      <c r="BH135" s="22">
        <f t="shared" si="97"/>
        <v>0</v>
      </c>
      <c r="BI135" s="53">
        <v>1</v>
      </c>
      <c r="BJ135" s="22">
        <f t="shared" si="118"/>
        <v>0</v>
      </c>
      <c r="BK135" s="22">
        <f t="shared" si="119"/>
        <v>0</v>
      </c>
      <c r="BL135" s="23">
        <f t="shared" si="122"/>
        <v>0</v>
      </c>
    </row>
    <row r="136" spans="1:64" hidden="1" x14ac:dyDescent="0.25">
      <c r="A136" s="53">
        <v>4</v>
      </c>
      <c r="B136" s="53" t="s">
        <v>63</v>
      </c>
      <c r="C136" s="54" t="s">
        <v>64</v>
      </c>
      <c r="D136" s="54">
        <v>45138</v>
      </c>
      <c r="E136" s="55" t="s">
        <v>68</v>
      </c>
      <c r="F136" s="55" t="s">
        <v>66</v>
      </c>
      <c r="G136" s="56">
        <v>2023</v>
      </c>
      <c r="H136" s="57">
        <v>165233077</v>
      </c>
      <c r="I136" s="14">
        <f t="shared" si="98"/>
        <v>17505000</v>
      </c>
      <c r="J136" s="67">
        <v>182738077</v>
      </c>
      <c r="K136" s="57">
        <v>53470318</v>
      </c>
      <c r="L136" s="14">
        <f t="shared" si="99"/>
        <v>6214000</v>
      </c>
      <c r="M136" s="67">
        <v>59684318</v>
      </c>
      <c r="N136" s="14">
        <f t="shared" si="100"/>
        <v>111762759</v>
      </c>
      <c r="O136" s="14">
        <f t="shared" si="101"/>
        <v>11291000</v>
      </c>
      <c r="P136" s="15">
        <f t="shared" si="102"/>
        <v>123053759</v>
      </c>
      <c r="Q136" s="57">
        <v>156770077</v>
      </c>
      <c r="R136" s="57">
        <v>50466318</v>
      </c>
      <c r="S136" s="15">
        <f t="shared" ref="S136:S199" si="123">IF($D136="","",$Q136-$R136)</f>
        <v>106303759</v>
      </c>
      <c r="T136" s="14">
        <f t="shared" si="103"/>
        <v>8463000</v>
      </c>
      <c r="U136" s="14">
        <f t="shared" si="104"/>
        <v>5459000</v>
      </c>
      <c r="V136" s="14">
        <f t="shared" si="105"/>
        <v>25968000</v>
      </c>
      <c r="W136" s="14">
        <f t="shared" si="106"/>
        <v>16750000</v>
      </c>
      <c r="X136" s="70">
        <v>1</v>
      </c>
      <c r="Y136" s="14">
        <f t="shared" si="107"/>
        <v>5459000</v>
      </c>
      <c r="Z136" s="15">
        <f t="shared" si="108"/>
        <v>16750000</v>
      </c>
      <c r="AA136" s="57">
        <v>104865615</v>
      </c>
      <c r="AB136" s="57">
        <v>33935080.572974928</v>
      </c>
      <c r="AC136" s="15">
        <f t="shared" si="85"/>
        <v>70930534.42702508</v>
      </c>
      <c r="AD136" s="14">
        <f t="shared" si="109"/>
        <v>77872462</v>
      </c>
      <c r="AE136" s="15">
        <f t="shared" si="110"/>
        <v>77872462</v>
      </c>
      <c r="AF136" s="70">
        <v>0.98199999999999998</v>
      </c>
      <c r="AG136" s="70">
        <v>0</v>
      </c>
      <c r="AH136" s="14">
        <f t="shared" si="86"/>
        <v>76470757.684</v>
      </c>
      <c r="AI136" s="15">
        <f t="shared" si="87"/>
        <v>76470757.684</v>
      </c>
      <c r="AJ136" s="16">
        <f t="shared" si="111"/>
        <v>2.5</v>
      </c>
      <c r="AK136" s="71">
        <v>3</v>
      </c>
      <c r="AL136" s="72">
        <v>5.2555040428474031E-2</v>
      </c>
      <c r="AM136" s="18">
        <f t="shared" si="88"/>
        <v>0.98938577845711917</v>
      </c>
      <c r="AN136" s="14">
        <f t="shared" si="112"/>
        <v>16572211.789156746</v>
      </c>
      <c r="AO136" s="15">
        <f t="shared" si="113"/>
        <v>16572211.789156746</v>
      </c>
      <c r="AP136" s="16">
        <f t="shared" si="114"/>
        <v>2.5</v>
      </c>
      <c r="AQ136" s="19">
        <f t="shared" si="115"/>
        <v>3</v>
      </c>
      <c r="AR136" s="17">
        <f t="shared" si="116"/>
        <v>5.2555040428474031E-2</v>
      </c>
      <c r="AS136" s="18">
        <f t="shared" si="89"/>
        <v>0.98938577845711917</v>
      </c>
      <c r="AT136" s="73">
        <v>0.88711254583132626</v>
      </c>
      <c r="AU136" s="14">
        <f t="shared" si="90"/>
        <v>67118119.180855528</v>
      </c>
      <c r="AV136" s="15">
        <f t="shared" si="120"/>
        <v>67118119.180855528</v>
      </c>
      <c r="AW136" s="74">
        <v>9.5000737699733079E-2</v>
      </c>
      <c r="AX136" s="14">
        <f t="shared" si="91"/>
        <v>7264778.3924375316</v>
      </c>
      <c r="AY136" s="15">
        <f t="shared" si="92"/>
        <v>6376270.8351998795</v>
      </c>
      <c r="AZ136" s="75">
        <v>4.8999999999999998E-3</v>
      </c>
      <c r="BA136" s="20">
        <f t="shared" si="93"/>
        <v>381575.0638</v>
      </c>
      <c r="BB136" s="20">
        <f t="shared" si="94"/>
        <v>377524.9415375879</v>
      </c>
      <c r="BC136" s="20">
        <f t="shared" si="95"/>
        <v>381575.0638</v>
      </c>
      <c r="BD136" s="21">
        <f t="shared" si="96"/>
        <v>377524.9415375879</v>
      </c>
      <c r="BE136" s="20">
        <f t="shared" si="117"/>
        <v>67367111.14023754</v>
      </c>
      <c r="BF136" s="20">
        <f t="shared" si="121"/>
        <v>57299703.168436244</v>
      </c>
      <c r="BG136" s="22">
        <f t="shared" ref="BG136:BG199" si="124">IF($D136="","",$S136-$AC136)</f>
        <v>35373224.57297492</v>
      </c>
      <c r="BH136" s="22">
        <f t="shared" si="97"/>
        <v>-21926478.595461324</v>
      </c>
      <c r="BI136" s="53">
        <v>1</v>
      </c>
      <c r="BJ136" s="22">
        <f t="shared" si="118"/>
        <v>31993886.56726262</v>
      </c>
      <c r="BK136" s="22">
        <f t="shared" si="119"/>
        <v>21926478.595461324</v>
      </c>
      <c r="BL136" s="23">
        <f t="shared" si="122"/>
        <v>57299703.168436244</v>
      </c>
    </row>
    <row r="137" spans="1:64" hidden="1" x14ac:dyDescent="0.25">
      <c r="A137" s="53">
        <v>4</v>
      </c>
      <c r="B137" s="53" t="s">
        <v>63</v>
      </c>
      <c r="C137" s="54" t="s">
        <v>64</v>
      </c>
      <c r="D137" s="54">
        <v>45138</v>
      </c>
      <c r="E137" s="55" t="s">
        <v>68</v>
      </c>
      <c r="F137" s="55" t="s">
        <v>66</v>
      </c>
      <c r="G137" s="56">
        <v>2024</v>
      </c>
      <c r="H137" s="57">
        <v>35202000</v>
      </c>
      <c r="I137" s="14">
        <f t="shared" si="98"/>
        <v>156647000</v>
      </c>
      <c r="J137" s="67">
        <v>191849000</v>
      </c>
      <c r="K137" s="57">
        <v>12497000</v>
      </c>
      <c r="L137" s="14">
        <f t="shared" si="99"/>
        <v>55609000</v>
      </c>
      <c r="M137" s="67">
        <v>68106000</v>
      </c>
      <c r="N137" s="14">
        <f t="shared" si="100"/>
        <v>22705000</v>
      </c>
      <c r="O137" s="14">
        <f t="shared" si="101"/>
        <v>101038000</v>
      </c>
      <c r="P137" s="15">
        <f t="shared" si="102"/>
        <v>123743000</v>
      </c>
      <c r="Q137" s="57">
        <v>24842000</v>
      </c>
      <c r="R137" s="57">
        <v>8819000</v>
      </c>
      <c r="S137" s="15">
        <f t="shared" si="123"/>
        <v>16023000</v>
      </c>
      <c r="T137" s="14">
        <f t="shared" si="103"/>
        <v>10360000</v>
      </c>
      <c r="U137" s="14">
        <f t="shared" si="104"/>
        <v>6682000</v>
      </c>
      <c r="V137" s="14">
        <f t="shared" si="105"/>
        <v>167007000</v>
      </c>
      <c r="W137" s="14">
        <f t="shared" si="106"/>
        <v>107720000</v>
      </c>
      <c r="X137" s="70">
        <v>1</v>
      </c>
      <c r="Y137" s="14">
        <f t="shared" si="107"/>
        <v>6682000</v>
      </c>
      <c r="Z137" s="15">
        <f t="shared" si="108"/>
        <v>107720000</v>
      </c>
      <c r="AA137" s="57">
        <v>0</v>
      </c>
      <c r="AB137" s="57">
        <v>0</v>
      </c>
      <c r="AC137" s="15">
        <f t="shared" si="85"/>
        <v>0</v>
      </c>
      <c r="AD137" s="14">
        <f t="shared" si="109"/>
        <v>191849000</v>
      </c>
      <c r="AE137" s="15">
        <f t="shared" si="110"/>
        <v>191849000</v>
      </c>
      <c r="AF137" s="70">
        <v>1.008</v>
      </c>
      <c r="AG137" s="70">
        <v>0</v>
      </c>
      <c r="AH137" s="14">
        <f t="shared" si="86"/>
        <v>193383792</v>
      </c>
      <c r="AI137" s="15">
        <f t="shared" si="87"/>
        <v>193383792</v>
      </c>
      <c r="AJ137" s="16">
        <f t="shared" si="111"/>
        <v>11</v>
      </c>
      <c r="AK137" s="71">
        <v>15</v>
      </c>
      <c r="AL137" s="72">
        <v>5.2337707133441276E-2</v>
      </c>
      <c r="AM137" s="18">
        <f t="shared" si="88"/>
        <v>0.95431363463098307</v>
      </c>
      <c r="AN137" s="14">
        <f t="shared" si="112"/>
        <v>102798664.7224495</v>
      </c>
      <c r="AO137" s="15">
        <f t="shared" si="113"/>
        <v>102798664.7224495</v>
      </c>
      <c r="AP137" s="16">
        <f t="shared" si="114"/>
        <v>11</v>
      </c>
      <c r="AQ137" s="19">
        <f t="shared" si="115"/>
        <v>15</v>
      </c>
      <c r="AR137" s="17">
        <f t="shared" si="116"/>
        <v>5.2337707133441276E-2</v>
      </c>
      <c r="AS137" s="18">
        <f t="shared" si="89"/>
        <v>0.95431363463098307</v>
      </c>
      <c r="AT137" s="73">
        <v>0.88711254583132626</v>
      </c>
      <c r="AU137" s="14">
        <f t="shared" si="90"/>
        <v>163715546.41445446</v>
      </c>
      <c r="AV137" s="15">
        <f t="shared" si="120"/>
        <v>163715546.41445446</v>
      </c>
      <c r="AW137" s="74">
        <v>9.5000737699733079E-2</v>
      </c>
      <c r="AX137" s="14">
        <f t="shared" si="91"/>
        <v>18371602.89917174</v>
      </c>
      <c r="AY137" s="15">
        <f t="shared" si="92"/>
        <v>15553097.682288064</v>
      </c>
      <c r="AZ137" s="75">
        <v>4.8999999999999998E-3</v>
      </c>
      <c r="BA137" s="20">
        <f t="shared" si="93"/>
        <v>940060.1</v>
      </c>
      <c r="BB137" s="20">
        <f t="shared" si="94"/>
        <v>897112.17080256541</v>
      </c>
      <c r="BC137" s="20">
        <f t="shared" si="95"/>
        <v>940060.1</v>
      </c>
      <c r="BD137" s="21">
        <f t="shared" si="96"/>
        <v>897112.17080256541</v>
      </c>
      <c r="BE137" s="20">
        <f t="shared" si="117"/>
        <v>104975454.99917173</v>
      </c>
      <c r="BF137" s="20">
        <f t="shared" si="121"/>
        <v>77367091.545095578</v>
      </c>
      <c r="BG137" s="22">
        <f t="shared" si="124"/>
        <v>16023000</v>
      </c>
      <c r="BH137" s="22">
        <f t="shared" si="97"/>
        <v>-61344091.545095578</v>
      </c>
      <c r="BI137" s="53">
        <v>1</v>
      </c>
      <c r="BJ137" s="22">
        <f t="shared" si="118"/>
        <v>88952454.999171734</v>
      </c>
      <c r="BK137" s="22">
        <f t="shared" si="119"/>
        <v>61344091.545095578</v>
      </c>
      <c r="BL137" s="23">
        <f t="shared" si="122"/>
        <v>77367091.545095578</v>
      </c>
    </row>
    <row r="138" spans="1:64" hidden="1" x14ac:dyDescent="0.25">
      <c r="A138" s="53">
        <v>4</v>
      </c>
      <c r="B138" s="53" t="s">
        <v>63</v>
      </c>
      <c r="C138" s="54" t="s">
        <v>64</v>
      </c>
      <c r="D138" s="54">
        <v>45138</v>
      </c>
      <c r="E138" s="55" t="s">
        <v>69</v>
      </c>
      <c r="F138" s="55" t="s">
        <v>66</v>
      </c>
      <c r="G138" s="56">
        <v>2022</v>
      </c>
      <c r="H138" s="57">
        <v>18772106</v>
      </c>
      <c r="I138" s="14">
        <f t="shared" si="98"/>
        <v>0</v>
      </c>
      <c r="J138" s="67">
        <v>18772106</v>
      </c>
      <c r="K138" s="57">
        <v>5620673</v>
      </c>
      <c r="L138" s="14">
        <f t="shared" si="99"/>
        <v>0</v>
      </c>
      <c r="M138" s="67">
        <v>5620673</v>
      </c>
      <c r="N138" s="14">
        <f t="shared" si="100"/>
        <v>13151433</v>
      </c>
      <c r="O138" s="14">
        <f t="shared" si="101"/>
        <v>0</v>
      </c>
      <c r="P138" s="15">
        <f t="shared" si="102"/>
        <v>13151433</v>
      </c>
      <c r="Q138" s="57">
        <v>18772106</v>
      </c>
      <c r="R138" s="57">
        <v>5620673</v>
      </c>
      <c r="S138" s="15">
        <f t="shared" si="123"/>
        <v>13151433</v>
      </c>
      <c r="T138" s="14">
        <f t="shared" si="103"/>
        <v>0</v>
      </c>
      <c r="U138" s="14">
        <f t="shared" si="104"/>
        <v>0</v>
      </c>
      <c r="V138" s="14">
        <f t="shared" si="105"/>
        <v>0</v>
      </c>
      <c r="W138" s="14">
        <f t="shared" si="106"/>
        <v>0</v>
      </c>
      <c r="X138" s="70">
        <v>1</v>
      </c>
      <c r="Y138" s="14">
        <f t="shared" si="107"/>
        <v>0</v>
      </c>
      <c r="Z138" s="15">
        <f t="shared" si="108"/>
        <v>0</v>
      </c>
      <c r="AA138" s="57">
        <v>18772106</v>
      </c>
      <c r="AB138" s="57">
        <v>5620673</v>
      </c>
      <c r="AC138" s="15">
        <f t="shared" si="85"/>
        <v>13151433</v>
      </c>
      <c r="AD138" s="14">
        <f t="shared" si="109"/>
        <v>0</v>
      </c>
      <c r="AE138" s="15">
        <f t="shared" si="110"/>
        <v>0</v>
      </c>
      <c r="AF138" s="70">
        <v>0.77500000000000002</v>
      </c>
      <c r="AG138" s="70">
        <v>0</v>
      </c>
      <c r="AH138" s="14">
        <f t="shared" si="86"/>
        <v>0</v>
      </c>
      <c r="AI138" s="15">
        <f t="shared" si="87"/>
        <v>0</v>
      </c>
      <c r="AJ138" s="16">
        <f t="shared" si="111"/>
        <v>0</v>
      </c>
      <c r="AK138" s="71">
        <v>0</v>
      </c>
      <c r="AL138" s="72">
        <v>0</v>
      </c>
      <c r="AM138" s="18">
        <f t="shared" si="88"/>
        <v>1</v>
      </c>
      <c r="AN138" s="14">
        <f t="shared" si="112"/>
        <v>0</v>
      </c>
      <c r="AO138" s="15">
        <f t="shared" si="113"/>
        <v>0</v>
      </c>
      <c r="AP138" s="16">
        <f t="shared" si="114"/>
        <v>0</v>
      </c>
      <c r="AQ138" s="19">
        <f t="shared" si="115"/>
        <v>0</v>
      </c>
      <c r="AR138" s="17">
        <f t="shared" si="116"/>
        <v>0</v>
      </c>
      <c r="AS138" s="18">
        <f t="shared" si="89"/>
        <v>1</v>
      </c>
      <c r="AT138" s="73">
        <v>0.87745652235414018</v>
      </c>
      <c r="AU138" s="14">
        <f t="shared" si="90"/>
        <v>0</v>
      </c>
      <c r="AV138" s="15">
        <f t="shared" si="120"/>
        <v>0</v>
      </c>
      <c r="AW138" s="74">
        <v>0.10999396599513919</v>
      </c>
      <c r="AX138" s="14">
        <f t="shared" si="91"/>
        <v>0</v>
      </c>
      <c r="AY138" s="15">
        <f t="shared" si="92"/>
        <v>0</v>
      </c>
      <c r="AZ138" s="75">
        <v>2.58E-2</v>
      </c>
      <c r="BA138" s="20">
        <f t="shared" si="93"/>
        <v>0</v>
      </c>
      <c r="BB138" s="20">
        <f t="shared" si="94"/>
        <v>0</v>
      </c>
      <c r="BC138" s="20">
        <f t="shared" si="95"/>
        <v>0</v>
      </c>
      <c r="BD138" s="21">
        <f t="shared" si="96"/>
        <v>0</v>
      </c>
      <c r="BE138" s="20">
        <f t="shared" si="117"/>
        <v>0</v>
      </c>
      <c r="BF138" s="20">
        <f t="shared" si="121"/>
        <v>0</v>
      </c>
      <c r="BG138" s="22">
        <f t="shared" si="124"/>
        <v>0</v>
      </c>
      <c r="BH138" s="22">
        <f t="shared" si="97"/>
        <v>0</v>
      </c>
      <c r="BI138" s="53">
        <v>1</v>
      </c>
      <c r="BJ138" s="22">
        <f t="shared" si="118"/>
        <v>0</v>
      </c>
      <c r="BK138" s="22">
        <f t="shared" si="119"/>
        <v>0</v>
      </c>
      <c r="BL138" s="23">
        <f t="shared" si="122"/>
        <v>0</v>
      </c>
    </row>
    <row r="139" spans="1:64" hidden="1" x14ac:dyDescent="0.25">
      <c r="A139" s="53">
        <v>4</v>
      </c>
      <c r="B139" s="53" t="s">
        <v>63</v>
      </c>
      <c r="C139" s="54" t="s">
        <v>64</v>
      </c>
      <c r="D139" s="54">
        <v>45138</v>
      </c>
      <c r="E139" s="55" t="s">
        <v>69</v>
      </c>
      <c r="F139" s="55" t="s">
        <v>66</v>
      </c>
      <c r="G139" s="56">
        <v>2023</v>
      </c>
      <c r="H139" s="57">
        <v>16700333</v>
      </c>
      <c r="I139" s="14">
        <f t="shared" si="98"/>
        <v>1470000</v>
      </c>
      <c r="J139" s="67">
        <v>18170333</v>
      </c>
      <c r="K139" s="57">
        <v>6078113</v>
      </c>
      <c r="L139" s="14">
        <f t="shared" si="99"/>
        <v>610000</v>
      </c>
      <c r="M139" s="67">
        <v>6688113</v>
      </c>
      <c r="N139" s="14">
        <f t="shared" si="100"/>
        <v>10622220</v>
      </c>
      <c r="O139" s="14">
        <f t="shared" si="101"/>
        <v>860000</v>
      </c>
      <c r="P139" s="15">
        <f t="shared" si="102"/>
        <v>11482220</v>
      </c>
      <c r="Q139" s="57">
        <v>15692333</v>
      </c>
      <c r="R139" s="57">
        <v>5660113</v>
      </c>
      <c r="S139" s="15">
        <f t="shared" si="123"/>
        <v>10032220</v>
      </c>
      <c r="T139" s="14">
        <f t="shared" si="103"/>
        <v>1008000</v>
      </c>
      <c r="U139" s="14">
        <f t="shared" si="104"/>
        <v>590000</v>
      </c>
      <c r="V139" s="14">
        <f t="shared" si="105"/>
        <v>2478000</v>
      </c>
      <c r="W139" s="14">
        <f t="shared" si="106"/>
        <v>1450000</v>
      </c>
      <c r="X139" s="70">
        <v>1</v>
      </c>
      <c r="Y139" s="14">
        <f t="shared" si="107"/>
        <v>590000</v>
      </c>
      <c r="Z139" s="15">
        <f t="shared" si="108"/>
        <v>1450000</v>
      </c>
      <c r="AA139" s="57">
        <v>9656051</v>
      </c>
      <c r="AB139" s="57">
        <v>3514335.2597677545</v>
      </c>
      <c r="AC139" s="15">
        <f t="shared" si="85"/>
        <v>6141715.740232246</v>
      </c>
      <c r="AD139" s="14">
        <f t="shared" si="109"/>
        <v>8514282</v>
      </c>
      <c r="AE139" s="15">
        <f t="shared" si="110"/>
        <v>8514282</v>
      </c>
      <c r="AF139" s="70">
        <v>0.95899999999999996</v>
      </c>
      <c r="AG139" s="70">
        <v>0</v>
      </c>
      <c r="AH139" s="14">
        <f t="shared" si="86"/>
        <v>8165196.4380000001</v>
      </c>
      <c r="AI139" s="15">
        <f t="shared" si="87"/>
        <v>8165196.4380000001</v>
      </c>
      <c r="AJ139" s="16">
        <f t="shared" si="111"/>
        <v>2.5</v>
      </c>
      <c r="AK139" s="71">
        <v>3</v>
      </c>
      <c r="AL139" s="72">
        <v>5.2555040428474031E-2</v>
      </c>
      <c r="AM139" s="18">
        <f t="shared" si="88"/>
        <v>0.98938577845711917</v>
      </c>
      <c r="AN139" s="14">
        <f t="shared" si="112"/>
        <v>1434609.3787628228</v>
      </c>
      <c r="AO139" s="15">
        <f t="shared" si="113"/>
        <v>1434609.3787628228</v>
      </c>
      <c r="AP139" s="16">
        <f t="shared" si="114"/>
        <v>2.5</v>
      </c>
      <c r="AQ139" s="19">
        <f t="shared" si="115"/>
        <v>3</v>
      </c>
      <c r="AR139" s="17">
        <f t="shared" si="116"/>
        <v>5.2555040428474031E-2</v>
      </c>
      <c r="AS139" s="18">
        <f t="shared" si="89"/>
        <v>0.98938577845711917</v>
      </c>
      <c r="AT139" s="73">
        <v>0.87745652235414018</v>
      </c>
      <c r="AU139" s="14">
        <f t="shared" si="90"/>
        <v>7088558.167459744</v>
      </c>
      <c r="AV139" s="15">
        <f t="shared" si="120"/>
        <v>7088558.167459744</v>
      </c>
      <c r="AW139" s="74">
        <v>0.10999396599513919</v>
      </c>
      <c r="AX139" s="14">
        <f t="shared" si="91"/>
        <v>898122.33934500371</v>
      </c>
      <c r="AY139" s="15">
        <f t="shared" si="92"/>
        <v>779698.62602613331</v>
      </c>
      <c r="AZ139" s="75">
        <v>2.58E-2</v>
      </c>
      <c r="BA139" s="20">
        <f t="shared" si="93"/>
        <v>219668.47560000001</v>
      </c>
      <c r="BB139" s="20">
        <f t="shared" si="94"/>
        <v>217336.86573399469</v>
      </c>
      <c r="BC139" s="20">
        <f t="shared" si="95"/>
        <v>219668.47560000001</v>
      </c>
      <c r="BD139" s="21">
        <f t="shared" si="96"/>
        <v>217336.86573399469</v>
      </c>
      <c r="BE139" s="20">
        <f t="shared" si="117"/>
        <v>7832987.252945004</v>
      </c>
      <c r="BF139" s="20">
        <f t="shared" si="121"/>
        <v>6650984.2804570496</v>
      </c>
      <c r="BG139" s="22">
        <f t="shared" si="124"/>
        <v>3890504.259767754</v>
      </c>
      <c r="BH139" s="22">
        <f t="shared" si="97"/>
        <v>-2760480.0206892956</v>
      </c>
      <c r="BI139" s="53">
        <v>1</v>
      </c>
      <c r="BJ139" s="22">
        <f t="shared" si="118"/>
        <v>3942482.99317725</v>
      </c>
      <c r="BK139" s="22">
        <f t="shared" si="119"/>
        <v>2760480.0206892956</v>
      </c>
      <c r="BL139" s="23">
        <f t="shared" si="122"/>
        <v>6650984.2804570496</v>
      </c>
    </row>
    <row r="140" spans="1:64" hidden="1" x14ac:dyDescent="0.25">
      <c r="A140" s="53">
        <v>4</v>
      </c>
      <c r="B140" s="53" t="s">
        <v>63</v>
      </c>
      <c r="C140" s="54" t="s">
        <v>64</v>
      </c>
      <c r="D140" s="54">
        <v>45138</v>
      </c>
      <c r="E140" s="55" t="s">
        <v>69</v>
      </c>
      <c r="F140" s="55" t="s">
        <v>66</v>
      </c>
      <c r="G140" s="56">
        <v>2024</v>
      </c>
      <c r="H140" s="57">
        <v>4229000</v>
      </c>
      <c r="I140" s="14">
        <f t="shared" si="98"/>
        <v>18855000</v>
      </c>
      <c r="J140" s="67">
        <v>23084000</v>
      </c>
      <c r="K140" s="57">
        <v>1755000</v>
      </c>
      <c r="L140" s="14">
        <f t="shared" si="99"/>
        <v>7824000</v>
      </c>
      <c r="M140" s="67">
        <v>9579000</v>
      </c>
      <c r="N140" s="14">
        <f t="shared" si="100"/>
        <v>2474000</v>
      </c>
      <c r="O140" s="14">
        <f t="shared" si="101"/>
        <v>11031000</v>
      </c>
      <c r="P140" s="15">
        <f t="shared" si="102"/>
        <v>13505000</v>
      </c>
      <c r="Q140" s="57">
        <v>3008000</v>
      </c>
      <c r="R140" s="57">
        <v>1248000</v>
      </c>
      <c r="S140" s="15">
        <f t="shared" si="123"/>
        <v>1760000</v>
      </c>
      <c r="T140" s="14">
        <f t="shared" si="103"/>
        <v>1221000</v>
      </c>
      <c r="U140" s="14">
        <f t="shared" si="104"/>
        <v>714000</v>
      </c>
      <c r="V140" s="14">
        <f t="shared" si="105"/>
        <v>20076000</v>
      </c>
      <c r="W140" s="14">
        <f t="shared" si="106"/>
        <v>11745000</v>
      </c>
      <c r="X140" s="70">
        <v>1</v>
      </c>
      <c r="Y140" s="14">
        <f t="shared" si="107"/>
        <v>714000</v>
      </c>
      <c r="Z140" s="15">
        <f t="shared" si="108"/>
        <v>11745000</v>
      </c>
      <c r="AA140" s="57">
        <v>0</v>
      </c>
      <c r="AB140" s="57">
        <v>0</v>
      </c>
      <c r="AC140" s="15">
        <f t="shared" si="85"/>
        <v>0</v>
      </c>
      <c r="AD140" s="14">
        <f t="shared" si="109"/>
        <v>23084000</v>
      </c>
      <c r="AE140" s="15">
        <f t="shared" si="110"/>
        <v>23084000</v>
      </c>
      <c r="AF140" s="70">
        <v>0.95399999999999996</v>
      </c>
      <c r="AG140" s="70">
        <v>0</v>
      </c>
      <c r="AH140" s="14">
        <f t="shared" si="86"/>
        <v>22022136</v>
      </c>
      <c r="AI140" s="15">
        <f t="shared" si="87"/>
        <v>22022136</v>
      </c>
      <c r="AJ140" s="16">
        <f t="shared" si="111"/>
        <v>11</v>
      </c>
      <c r="AK140" s="71">
        <v>15</v>
      </c>
      <c r="AL140" s="72">
        <v>5.2337707133441276E-2</v>
      </c>
      <c r="AM140" s="18">
        <f t="shared" si="88"/>
        <v>0.95431363463098307</v>
      </c>
      <c r="AN140" s="14">
        <f t="shared" si="112"/>
        <v>11208413.638740895</v>
      </c>
      <c r="AO140" s="15">
        <f t="shared" si="113"/>
        <v>11208413.638740895</v>
      </c>
      <c r="AP140" s="16">
        <f t="shared" si="114"/>
        <v>11</v>
      </c>
      <c r="AQ140" s="19">
        <f t="shared" si="115"/>
        <v>15</v>
      </c>
      <c r="AR140" s="17">
        <f t="shared" si="116"/>
        <v>5.2337707133441276E-2</v>
      </c>
      <c r="AS140" s="18">
        <f t="shared" si="89"/>
        <v>0.95431363463098307</v>
      </c>
      <c r="AT140" s="73">
        <v>0.87745652235414018</v>
      </c>
      <c r="AU140" s="14">
        <f t="shared" si="90"/>
        <v>18440647.901779789</v>
      </c>
      <c r="AV140" s="15">
        <f t="shared" si="120"/>
        <v>18440647.901779789</v>
      </c>
      <c r="AW140" s="74">
        <v>0.10999396599513919</v>
      </c>
      <c r="AX140" s="14">
        <f t="shared" si="91"/>
        <v>2422302.0783243305</v>
      </c>
      <c r="AY140" s="15">
        <f t="shared" si="92"/>
        <v>2028359.9982367011</v>
      </c>
      <c r="AZ140" s="75">
        <v>2.58E-2</v>
      </c>
      <c r="BA140" s="20">
        <f t="shared" si="93"/>
        <v>595567.19999999995</v>
      </c>
      <c r="BB140" s="20">
        <f t="shared" si="94"/>
        <v>568357.8992989976</v>
      </c>
      <c r="BC140" s="20">
        <f t="shared" si="95"/>
        <v>595567.19999999995</v>
      </c>
      <c r="BD140" s="21">
        <f t="shared" si="96"/>
        <v>568357.8992989976</v>
      </c>
      <c r="BE140" s="20">
        <f t="shared" si="117"/>
        <v>13295005.278324328</v>
      </c>
      <c r="BF140" s="20">
        <f t="shared" si="121"/>
        <v>9828952.1605745945</v>
      </c>
      <c r="BG140" s="22">
        <f t="shared" si="124"/>
        <v>1760000</v>
      </c>
      <c r="BH140" s="22">
        <f t="shared" si="97"/>
        <v>-8068952.1605745945</v>
      </c>
      <c r="BI140" s="53">
        <v>1</v>
      </c>
      <c r="BJ140" s="22">
        <f t="shared" si="118"/>
        <v>11535005.278324328</v>
      </c>
      <c r="BK140" s="22">
        <f t="shared" si="119"/>
        <v>8068952.1605745945</v>
      </c>
      <c r="BL140" s="23">
        <f t="shared" si="122"/>
        <v>9828952.1605745945</v>
      </c>
    </row>
    <row r="141" spans="1:64" hidden="1" x14ac:dyDescent="0.25">
      <c r="A141" s="53">
        <v>4</v>
      </c>
      <c r="B141" s="53" t="s">
        <v>63</v>
      </c>
      <c r="C141" s="54" t="s">
        <v>64</v>
      </c>
      <c r="D141" s="54">
        <v>45138</v>
      </c>
      <c r="E141" s="55" t="s">
        <v>70</v>
      </c>
      <c r="F141" s="55" t="s">
        <v>66</v>
      </c>
      <c r="G141" s="56">
        <v>2022</v>
      </c>
      <c r="H141" s="57">
        <v>24281121</v>
      </c>
      <c r="I141" s="14">
        <f t="shared" si="98"/>
        <v>0</v>
      </c>
      <c r="J141" s="67">
        <v>24281121</v>
      </c>
      <c r="K141" s="57">
        <v>7427662</v>
      </c>
      <c r="L141" s="14">
        <f t="shared" si="99"/>
        <v>0</v>
      </c>
      <c r="M141" s="67">
        <v>7427662</v>
      </c>
      <c r="N141" s="14">
        <f t="shared" si="100"/>
        <v>16853459</v>
      </c>
      <c r="O141" s="14">
        <f t="shared" si="101"/>
        <v>0</v>
      </c>
      <c r="P141" s="15">
        <f t="shared" si="102"/>
        <v>16853459</v>
      </c>
      <c r="Q141" s="57">
        <v>24281121</v>
      </c>
      <c r="R141" s="57">
        <v>7427662</v>
      </c>
      <c r="S141" s="15">
        <f t="shared" si="123"/>
        <v>16853459</v>
      </c>
      <c r="T141" s="14">
        <f t="shared" si="103"/>
        <v>0</v>
      </c>
      <c r="U141" s="14">
        <f t="shared" si="104"/>
        <v>0</v>
      </c>
      <c r="V141" s="14">
        <f t="shared" si="105"/>
        <v>0</v>
      </c>
      <c r="W141" s="14">
        <f t="shared" si="106"/>
        <v>0</v>
      </c>
      <c r="X141" s="70">
        <v>1</v>
      </c>
      <c r="Y141" s="14">
        <f t="shared" si="107"/>
        <v>0</v>
      </c>
      <c r="Z141" s="15">
        <f t="shared" si="108"/>
        <v>0</v>
      </c>
      <c r="AA141" s="57">
        <v>24281121</v>
      </c>
      <c r="AB141" s="57">
        <v>7427662</v>
      </c>
      <c r="AC141" s="15">
        <f t="shared" si="85"/>
        <v>16853459</v>
      </c>
      <c r="AD141" s="14">
        <f t="shared" si="109"/>
        <v>0</v>
      </c>
      <c r="AE141" s="15">
        <f t="shared" si="110"/>
        <v>0</v>
      </c>
      <c r="AF141" s="70">
        <v>0.89100000000000001</v>
      </c>
      <c r="AG141" s="70">
        <v>0</v>
      </c>
      <c r="AH141" s="14">
        <f t="shared" si="86"/>
        <v>0</v>
      </c>
      <c r="AI141" s="15">
        <f t="shared" si="87"/>
        <v>0</v>
      </c>
      <c r="AJ141" s="16">
        <f t="shared" si="111"/>
        <v>0</v>
      </c>
      <c r="AK141" s="71">
        <v>0</v>
      </c>
      <c r="AL141" s="72">
        <v>0</v>
      </c>
      <c r="AM141" s="18">
        <f t="shared" si="88"/>
        <v>1</v>
      </c>
      <c r="AN141" s="14">
        <f t="shared" si="112"/>
        <v>0</v>
      </c>
      <c r="AO141" s="15">
        <f t="shared" si="113"/>
        <v>0</v>
      </c>
      <c r="AP141" s="16">
        <f t="shared" si="114"/>
        <v>0</v>
      </c>
      <c r="AQ141" s="19">
        <f t="shared" si="115"/>
        <v>0</v>
      </c>
      <c r="AR141" s="17">
        <f t="shared" si="116"/>
        <v>0</v>
      </c>
      <c r="AS141" s="18">
        <f t="shared" si="89"/>
        <v>1</v>
      </c>
      <c r="AT141" s="73">
        <v>0.86200560565592232</v>
      </c>
      <c r="AU141" s="14">
        <f t="shared" si="90"/>
        <v>0</v>
      </c>
      <c r="AV141" s="15">
        <f t="shared" si="120"/>
        <v>0</v>
      </c>
      <c r="AW141" s="74">
        <v>8.839848032475417E-2</v>
      </c>
      <c r="AX141" s="14">
        <f t="shared" si="91"/>
        <v>0</v>
      </c>
      <c r="AY141" s="15">
        <f t="shared" si="92"/>
        <v>0</v>
      </c>
      <c r="AZ141" s="75">
        <v>1.35E-2</v>
      </c>
      <c r="BA141" s="20">
        <f t="shared" si="93"/>
        <v>0</v>
      </c>
      <c r="BB141" s="20">
        <f t="shared" si="94"/>
        <v>0</v>
      </c>
      <c r="BC141" s="20">
        <f t="shared" si="95"/>
        <v>0</v>
      </c>
      <c r="BD141" s="21">
        <f t="shared" si="96"/>
        <v>0</v>
      </c>
      <c r="BE141" s="20">
        <f t="shared" si="117"/>
        <v>0</v>
      </c>
      <c r="BF141" s="20">
        <f t="shared" si="121"/>
        <v>0</v>
      </c>
      <c r="BG141" s="22">
        <f t="shared" si="124"/>
        <v>0</v>
      </c>
      <c r="BH141" s="22">
        <f t="shared" si="97"/>
        <v>0</v>
      </c>
      <c r="BI141" s="53">
        <v>1</v>
      </c>
      <c r="BJ141" s="22">
        <f t="shared" si="118"/>
        <v>0</v>
      </c>
      <c r="BK141" s="22">
        <f t="shared" si="119"/>
        <v>0</v>
      </c>
      <c r="BL141" s="23">
        <f t="shared" si="122"/>
        <v>0</v>
      </c>
    </row>
    <row r="142" spans="1:64" hidden="1" x14ac:dyDescent="0.25">
      <c r="A142" s="53">
        <v>4</v>
      </c>
      <c r="B142" s="53" t="s">
        <v>63</v>
      </c>
      <c r="C142" s="54" t="s">
        <v>64</v>
      </c>
      <c r="D142" s="54">
        <v>45138</v>
      </c>
      <c r="E142" s="55" t="s">
        <v>70</v>
      </c>
      <c r="F142" s="55" t="s">
        <v>66</v>
      </c>
      <c r="G142" s="56">
        <v>2023</v>
      </c>
      <c r="H142" s="57">
        <v>19531269</v>
      </c>
      <c r="I142" s="14">
        <f t="shared" si="98"/>
        <v>4910000</v>
      </c>
      <c r="J142" s="67">
        <v>24441269</v>
      </c>
      <c r="K142" s="57">
        <v>6507812</v>
      </c>
      <c r="L142" s="14">
        <f t="shared" si="99"/>
        <v>1764000</v>
      </c>
      <c r="M142" s="67">
        <v>8271812</v>
      </c>
      <c r="N142" s="14">
        <f t="shared" si="100"/>
        <v>13023457</v>
      </c>
      <c r="O142" s="14">
        <f t="shared" si="101"/>
        <v>3146000</v>
      </c>
      <c r="P142" s="15">
        <f t="shared" si="102"/>
        <v>16169457</v>
      </c>
      <c r="Q142" s="57">
        <v>18230269</v>
      </c>
      <c r="R142" s="57">
        <v>6040812</v>
      </c>
      <c r="S142" s="15">
        <f t="shared" si="123"/>
        <v>12189457</v>
      </c>
      <c r="T142" s="14">
        <f t="shared" si="103"/>
        <v>1301000</v>
      </c>
      <c r="U142" s="14">
        <f t="shared" si="104"/>
        <v>834000</v>
      </c>
      <c r="V142" s="14">
        <f t="shared" si="105"/>
        <v>6211000</v>
      </c>
      <c r="W142" s="14">
        <f t="shared" si="106"/>
        <v>3980000</v>
      </c>
      <c r="X142" s="70">
        <v>1</v>
      </c>
      <c r="Y142" s="14">
        <f t="shared" si="107"/>
        <v>834000</v>
      </c>
      <c r="Z142" s="15">
        <f t="shared" si="108"/>
        <v>3980000</v>
      </c>
      <c r="AA142" s="57">
        <v>11248667</v>
      </c>
      <c r="AB142" s="57">
        <v>3748051.9103292264</v>
      </c>
      <c r="AC142" s="15">
        <f t="shared" si="85"/>
        <v>7500615.0896707736</v>
      </c>
      <c r="AD142" s="14">
        <f t="shared" si="109"/>
        <v>13192602</v>
      </c>
      <c r="AE142" s="15">
        <f t="shared" si="110"/>
        <v>13192602</v>
      </c>
      <c r="AF142" s="70">
        <v>1.0209999999999999</v>
      </c>
      <c r="AG142" s="70">
        <v>0</v>
      </c>
      <c r="AH142" s="14">
        <f t="shared" si="86"/>
        <v>13469646.641999999</v>
      </c>
      <c r="AI142" s="15">
        <f t="shared" si="87"/>
        <v>13469646.641999999</v>
      </c>
      <c r="AJ142" s="16">
        <f t="shared" si="111"/>
        <v>2.5</v>
      </c>
      <c r="AK142" s="71">
        <v>3</v>
      </c>
      <c r="AL142" s="72">
        <v>5.2555040428474031E-2</v>
      </c>
      <c r="AM142" s="18">
        <f t="shared" si="88"/>
        <v>0.98938577845711917</v>
      </c>
      <c r="AN142" s="14">
        <f t="shared" si="112"/>
        <v>3937755.3982593343</v>
      </c>
      <c r="AO142" s="15">
        <f t="shared" si="113"/>
        <v>3937755.3982593343</v>
      </c>
      <c r="AP142" s="16">
        <f t="shared" si="114"/>
        <v>2.5</v>
      </c>
      <c r="AQ142" s="19">
        <f t="shared" si="115"/>
        <v>3</v>
      </c>
      <c r="AR142" s="17">
        <f t="shared" si="116"/>
        <v>5.2555040428474031E-2</v>
      </c>
      <c r="AS142" s="18">
        <f t="shared" si="89"/>
        <v>0.98938577845711917</v>
      </c>
      <c r="AT142" s="73">
        <v>0.86200560565592232</v>
      </c>
      <c r="AU142" s="14">
        <f t="shared" si="90"/>
        <v>11487670.130878005</v>
      </c>
      <c r="AV142" s="15">
        <f t="shared" si="120"/>
        <v>11487670.130878005</v>
      </c>
      <c r="AW142" s="74">
        <v>8.839848032475417E-2</v>
      </c>
      <c r="AX142" s="14">
        <f t="shared" si="91"/>
        <v>1190696.2936642279</v>
      </c>
      <c r="AY142" s="15">
        <f t="shared" si="92"/>
        <v>1015492.5820416855</v>
      </c>
      <c r="AZ142" s="75">
        <v>1.35E-2</v>
      </c>
      <c r="BA142" s="20">
        <f t="shared" si="93"/>
        <v>178100.12700000001</v>
      </c>
      <c r="BB142" s="20">
        <f t="shared" si="94"/>
        <v>176209.7327952068</v>
      </c>
      <c r="BC142" s="20">
        <f t="shared" si="95"/>
        <v>178100.12700000001</v>
      </c>
      <c r="BD142" s="21">
        <f t="shared" si="96"/>
        <v>176209.7327952068</v>
      </c>
      <c r="BE142" s="20">
        <f t="shared" si="117"/>
        <v>10858443.062664228</v>
      </c>
      <c r="BF142" s="20">
        <f t="shared" si="121"/>
        <v>8741617.0474555623</v>
      </c>
      <c r="BG142" s="22">
        <f t="shared" si="124"/>
        <v>4688841.9103292264</v>
      </c>
      <c r="BH142" s="22">
        <f t="shared" si="97"/>
        <v>-4052775.1371263359</v>
      </c>
      <c r="BI142" s="53">
        <v>1</v>
      </c>
      <c r="BJ142" s="22">
        <f t="shared" si="118"/>
        <v>6169601.1523350012</v>
      </c>
      <c r="BK142" s="22">
        <f t="shared" si="119"/>
        <v>4052775.1371263359</v>
      </c>
      <c r="BL142" s="23">
        <f t="shared" si="122"/>
        <v>8741617.0474555623</v>
      </c>
    </row>
    <row r="143" spans="1:64" hidden="1" x14ac:dyDescent="0.25">
      <c r="A143" s="53">
        <v>4</v>
      </c>
      <c r="B143" s="53" t="s">
        <v>63</v>
      </c>
      <c r="C143" s="54" t="s">
        <v>64</v>
      </c>
      <c r="D143" s="54">
        <v>45138</v>
      </c>
      <c r="E143" s="55" t="s">
        <v>70</v>
      </c>
      <c r="F143" s="55" t="s">
        <v>66</v>
      </c>
      <c r="G143" s="56">
        <v>2024</v>
      </c>
      <c r="H143" s="57">
        <v>6342000</v>
      </c>
      <c r="I143" s="14">
        <f t="shared" si="98"/>
        <v>24800000</v>
      </c>
      <c r="J143" s="67">
        <v>31142000</v>
      </c>
      <c r="K143" s="57">
        <v>2276000</v>
      </c>
      <c r="L143" s="14">
        <f t="shared" si="99"/>
        <v>8904000</v>
      </c>
      <c r="M143" s="67">
        <v>11180000</v>
      </c>
      <c r="N143" s="14">
        <f t="shared" si="100"/>
        <v>4066000</v>
      </c>
      <c r="O143" s="14">
        <f t="shared" si="101"/>
        <v>15896000</v>
      </c>
      <c r="P143" s="15">
        <f t="shared" si="102"/>
        <v>19962000</v>
      </c>
      <c r="Q143" s="57">
        <v>4741000</v>
      </c>
      <c r="R143" s="57">
        <v>1701000</v>
      </c>
      <c r="S143" s="15">
        <f t="shared" si="123"/>
        <v>3040000</v>
      </c>
      <c r="T143" s="14">
        <f t="shared" si="103"/>
        <v>1601000</v>
      </c>
      <c r="U143" s="14">
        <f t="shared" si="104"/>
        <v>1026000</v>
      </c>
      <c r="V143" s="14">
        <f t="shared" si="105"/>
        <v>26401000</v>
      </c>
      <c r="W143" s="14">
        <f t="shared" si="106"/>
        <v>16922000</v>
      </c>
      <c r="X143" s="70">
        <v>1</v>
      </c>
      <c r="Y143" s="14">
        <f t="shared" si="107"/>
        <v>1026000</v>
      </c>
      <c r="Z143" s="15">
        <f t="shared" si="108"/>
        <v>16922000</v>
      </c>
      <c r="AA143" s="57">
        <v>0</v>
      </c>
      <c r="AB143" s="57">
        <v>0</v>
      </c>
      <c r="AC143" s="15">
        <f t="shared" si="85"/>
        <v>0</v>
      </c>
      <c r="AD143" s="14">
        <f t="shared" si="109"/>
        <v>31142000</v>
      </c>
      <c r="AE143" s="15">
        <f t="shared" si="110"/>
        <v>31142000</v>
      </c>
      <c r="AF143" s="70">
        <v>1.0209999999999999</v>
      </c>
      <c r="AG143" s="70">
        <v>0</v>
      </c>
      <c r="AH143" s="14">
        <f t="shared" si="86"/>
        <v>31795981.999999996</v>
      </c>
      <c r="AI143" s="15">
        <f t="shared" si="87"/>
        <v>31795981.999999996</v>
      </c>
      <c r="AJ143" s="16">
        <f t="shared" si="111"/>
        <v>11</v>
      </c>
      <c r="AK143" s="71">
        <v>15</v>
      </c>
      <c r="AL143" s="72">
        <v>5.2337707133441276E-2</v>
      </c>
      <c r="AM143" s="18">
        <f t="shared" si="88"/>
        <v>0.95431363463098307</v>
      </c>
      <c r="AN143" s="14">
        <f t="shared" si="112"/>
        <v>16148895.325225495</v>
      </c>
      <c r="AO143" s="15">
        <f t="shared" si="113"/>
        <v>16148895.325225495</v>
      </c>
      <c r="AP143" s="16">
        <f t="shared" si="114"/>
        <v>11</v>
      </c>
      <c r="AQ143" s="19">
        <f t="shared" si="115"/>
        <v>15</v>
      </c>
      <c r="AR143" s="17">
        <f t="shared" si="116"/>
        <v>5.2337707133441276E-2</v>
      </c>
      <c r="AS143" s="18">
        <f t="shared" si="89"/>
        <v>0.95431363463098307</v>
      </c>
      <c r="AT143" s="73">
        <v>0.86200560565592232</v>
      </c>
      <c r="AU143" s="14">
        <f t="shared" si="90"/>
        <v>26156128.440826897</v>
      </c>
      <c r="AV143" s="15">
        <f t="shared" si="120"/>
        <v>26156128.440826897</v>
      </c>
      <c r="AW143" s="74">
        <v>8.839848032475417E-2</v>
      </c>
      <c r="AX143" s="14">
        <f t="shared" si="91"/>
        <v>2810716.4892332372</v>
      </c>
      <c r="AY143" s="15">
        <f t="shared" si="92"/>
        <v>2312162.0053481795</v>
      </c>
      <c r="AZ143" s="75">
        <v>1.35E-2</v>
      </c>
      <c r="BA143" s="20">
        <f t="shared" si="93"/>
        <v>420417</v>
      </c>
      <c r="BB143" s="20">
        <f t="shared" si="94"/>
        <v>401209.67533065402</v>
      </c>
      <c r="BC143" s="20">
        <f t="shared" si="95"/>
        <v>420417</v>
      </c>
      <c r="BD143" s="21">
        <f t="shared" si="96"/>
        <v>401209.67533065402</v>
      </c>
      <c r="BE143" s="20">
        <f t="shared" si="117"/>
        <v>18105115.489233233</v>
      </c>
      <c r="BF143" s="20">
        <f t="shared" si="121"/>
        <v>12720604.796280235</v>
      </c>
      <c r="BG143" s="22">
        <f t="shared" si="124"/>
        <v>3040000</v>
      </c>
      <c r="BH143" s="22">
        <f t="shared" si="97"/>
        <v>-9680604.7962802351</v>
      </c>
      <c r="BI143" s="53">
        <v>1</v>
      </c>
      <c r="BJ143" s="22">
        <f t="shared" si="118"/>
        <v>15065115.489233233</v>
      </c>
      <c r="BK143" s="22">
        <f t="shared" si="119"/>
        <v>9680604.7962802351</v>
      </c>
      <c r="BL143" s="23">
        <f t="shared" si="122"/>
        <v>12720604.796280235</v>
      </c>
    </row>
    <row r="144" spans="1:64" hidden="1" x14ac:dyDescent="0.25">
      <c r="A144" s="53">
        <v>4</v>
      </c>
      <c r="B144" s="53" t="s">
        <v>63</v>
      </c>
      <c r="C144" s="54" t="s">
        <v>64</v>
      </c>
      <c r="D144" s="54">
        <v>45138</v>
      </c>
      <c r="E144" s="55" t="s">
        <v>71</v>
      </c>
      <c r="F144" s="55" t="s">
        <v>66</v>
      </c>
      <c r="G144" s="56">
        <v>2022</v>
      </c>
      <c r="H144" s="57">
        <v>6396846</v>
      </c>
      <c r="I144" s="14">
        <f t="shared" si="98"/>
        <v>0</v>
      </c>
      <c r="J144" s="67">
        <v>6396846</v>
      </c>
      <c r="K144" s="57">
        <v>1798232</v>
      </c>
      <c r="L144" s="14">
        <f t="shared" si="99"/>
        <v>0</v>
      </c>
      <c r="M144" s="67">
        <v>1798232</v>
      </c>
      <c r="N144" s="14">
        <f t="shared" si="100"/>
        <v>4598614</v>
      </c>
      <c r="O144" s="14">
        <f t="shared" si="101"/>
        <v>0</v>
      </c>
      <c r="P144" s="15">
        <f t="shared" si="102"/>
        <v>4598614</v>
      </c>
      <c r="Q144" s="57">
        <v>6396846</v>
      </c>
      <c r="R144" s="57">
        <v>1798232</v>
      </c>
      <c r="S144" s="15">
        <f t="shared" si="123"/>
        <v>4598614</v>
      </c>
      <c r="T144" s="14">
        <f t="shared" si="103"/>
        <v>0</v>
      </c>
      <c r="U144" s="14">
        <f t="shared" si="104"/>
        <v>0</v>
      </c>
      <c r="V144" s="14">
        <f t="shared" si="105"/>
        <v>0</v>
      </c>
      <c r="W144" s="14">
        <f t="shared" si="106"/>
        <v>0</v>
      </c>
      <c r="X144" s="70">
        <v>1</v>
      </c>
      <c r="Y144" s="14">
        <f t="shared" si="107"/>
        <v>0</v>
      </c>
      <c r="Z144" s="15">
        <f t="shared" si="108"/>
        <v>0</v>
      </c>
      <c r="AA144" s="57">
        <v>6396846</v>
      </c>
      <c r="AB144" s="57">
        <v>1798232.0000000002</v>
      </c>
      <c r="AC144" s="15">
        <f t="shared" si="85"/>
        <v>4598614</v>
      </c>
      <c r="AD144" s="14">
        <f t="shared" si="109"/>
        <v>0</v>
      </c>
      <c r="AE144" s="15">
        <f t="shared" si="110"/>
        <v>0</v>
      </c>
      <c r="AF144" s="70">
        <v>0.86299999999999999</v>
      </c>
      <c r="AG144" s="70">
        <v>0</v>
      </c>
      <c r="AH144" s="14">
        <f t="shared" si="86"/>
        <v>0</v>
      </c>
      <c r="AI144" s="15">
        <f t="shared" si="87"/>
        <v>0</v>
      </c>
      <c r="AJ144" s="16">
        <f t="shared" si="111"/>
        <v>0</v>
      </c>
      <c r="AK144" s="71">
        <v>0</v>
      </c>
      <c r="AL144" s="72">
        <v>0</v>
      </c>
      <c r="AM144" s="18">
        <f t="shared" si="88"/>
        <v>1</v>
      </c>
      <c r="AN144" s="14">
        <f t="shared" si="112"/>
        <v>0</v>
      </c>
      <c r="AO144" s="15">
        <f t="shared" si="113"/>
        <v>0</v>
      </c>
      <c r="AP144" s="16">
        <f t="shared" si="114"/>
        <v>0</v>
      </c>
      <c r="AQ144" s="19">
        <f t="shared" si="115"/>
        <v>0</v>
      </c>
      <c r="AR144" s="17">
        <f t="shared" si="116"/>
        <v>0</v>
      </c>
      <c r="AS144" s="18">
        <f t="shared" si="89"/>
        <v>1</v>
      </c>
      <c r="AT144" s="73">
        <v>0.89014911840146116</v>
      </c>
      <c r="AU144" s="14">
        <f t="shared" si="90"/>
        <v>0</v>
      </c>
      <c r="AV144" s="15">
        <f t="shared" si="120"/>
        <v>0</v>
      </c>
      <c r="AW144" s="74">
        <v>7.3309423347455327E-2</v>
      </c>
      <c r="AX144" s="14">
        <f t="shared" si="91"/>
        <v>0</v>
      </c>
      <c r="AY144" s="15">
        <f t="shared" si="92"/>
        <v>0</v>
      </c>
      <c r="AZ144" s="75">
        <v>1.9599999999999999E-2</v>
      </c>
      <c r="BA144" s="20">
        <f t="shared" si="93"/>
        <v>0</v>
      </c>
      <c r="BB144" s="20">
        <f t="shared" si="94"/>
        <v>0</v>
      </c>
      <c r="BC144" s="20">
        <f t="shared" si="95"/>
        <v>0</v>
      </c>
      <c r="BD144" s="21">
        <f t="shared" si="96"/>
        <v>0</v>
      </c>
      <c r="BE144" s="20">
        <f t="shared" si="117"/>
        <v>0</v>
      </c>
      <c r="BF144" s="20">
        <f t="shared" si="121"/>
        <v>0</v>
      </c>
      <c r="BG144" s="22">
        <f t="shared" si="124"/>
        <v>0</v>
      </c>
      <c r="BH144" s="22">
        <f t="shared" si="97"/>
        <v>0</v>
      </c>
      <c r="BI144" s="53">
        <v>1</v>
      </c>
      <c r="BJ144" s="22">
        <f t="shared" si="118"/>
        <v>0</v>
      </c>
      <c r="BK144" s="22">
        <f t="shared" si="119"/>
        <v>0</v>
      </c>
      <c r="BL144" s="23">
        <f t="shared" si="122"/>
        <v>0</v>
      </c>
    </row>
    <row r="145" spans="1:64" hidden="1" x14ac:dyDescent="0.25">
      <c r="A145" s="53">
        <v>4</v>
      </c>
      <c r="B145" s="53" t="s">
        <v>63</v>
      </c>
      <c r="C145" s="54" t="s">
        <v>64</v>
      </c>
      <c r="D145" s="54">
        <v>45138</v>
      </c>
      <c r="E145" s="55" t="s">
        <v>71</v>
      </c>
      <c r="F145" s="55" t="s">
        <v>66</v>
      </c>
      <c r="G145" s="56">
        <v>2023</v>
      </c>
      <c r="H145" s="57">
        <v>3839254</v>
      </c>
      <c r="I145" s="14">
        <f t="shared" si="98"/>
        <v>381000</v>
      </c>
      <c r="J145" s="67">
        <v>4220254</v>
      </c>
      <c r="K145" s="57">
        <v>1200830</v>
      </c>
      <c r="L145" s="14">
        <f t="shared" si="99"/>
        <v>134000</v>
      </c>
      <c r="M145" s="67">
        <v>1334830</v>
      </c>
      <c r="N145" s="14">
        <f t="shared" si="100"/>
        <v>2638424</v>
      </c>
      <c r="O145" s="14">
        <f t="shared" si="101"/>
        <v>247000</v>
      </c>
      <c r="P145" s="15">
        <f t="shared" si="102"/>
        <v>2885424</v>
      </c>
      <c r="Q145" s="57">
        <v>3660254</v>
      </c>
      <c r="R145" s="57">
        <v>1137830</v>
      </c>
      <c r="S145" s="15">
        <f t="shared" si="123"/>
        <v>2522424</v>
      </c>
      <c r="T145" s="14">
        <f t="shared" si="103"/>
        <v>179000</v>
      </c>
      <c r="U145" s="14">
        <f t="shared" si="104"/>
        <v>116000</v>
      </c>
      <c r="V145" s="14">
        <f t="shared" si="105"/>
        <v>560000</v>
      </c>
      <c r="W145" s="14">
        <f t="shared" si="106"/>
        <v>363000</v>
      </c>
      <c r="X145" s="70">
        <v>1</v>
      </c>
      <c r="Y145" s="14">
        <f t="shared" si="107"/>
        <v>116000</v>
      </c>
      <c r="Z145" s="15">
        <f t="shared" si="108"/>
        <v>363000</v>
      </c>
      <c r="AA145" s="57">
        <v>2484850</v>
      </c>
      <c r="AB145" s="57">
        <v>777203.70298500697</v>
      </c>
      <c r="AC145" s="15">
        <f t="shared" si="85"/>
        <v>1707646.2970149931</v>
      </c>
      <c r="AD145" s="14">
        <f t="shared" si="109"/>
        <v>1735404</v>
      </c>
      <c r="AE145" s="15">
        <f t="shared" si="110"/>
        <v>1735404</v>
      </c>
      <c r="AF145" s="70">
        <v>1</v>
      </c>
      <c r="AG145" s="70">
        <v>0</v>
      </c>
      <c r="AH145" s="14">
        <f t="shared" si="86"/>
        <v>1735404</v>
      </c>
      <c r="AI145" s="15">
        <f t="shared" si="87"/>
        <v>1735404</v>
      </c>
      <c r="AJ145" s="16">
        <f t="shared" si="111"/>
        <v>2.5</v>
      </c>
      <c r="AK145" s="71">
        <v>3</v>
      </c>
      <c r="AL145" s="72">
        <v>5.2555040428474031E-2</v>
      </c>
      <c r="AM145" s="18">
        <f t="shared" si="88"/>
        <v>0.98938577845711917</v>
      </c>
      <c r="AN145" s="14">
        <f t="shared" si="112"/>
        <v>359147.03757993429</v>
      </c>
      <c r="AO145" s="15">
        <f t="shared" si="113"/>
        <v>359147.03757993429</v>
      </c>
      <c r="AP145" s="16">
        <f t="shared" si="114"/>
        <v>2.5</v>
      </c>
      <c r="AQ145" s="19">
        <f t="shared" si="115"/>
        <v>3</v>
      </c>
      <c r="AR145" s="17">
        <f t="shared" si="116"/>
        <v>5.2555040428474031E-2</v>
      </c>
      <c r="AS145" s="18">
        <f t="shared" si="89"/>
        <v>0.98938577845711917</v>
      </c>
      <c r="AT145" s="73">
        <v>0.89014911840146116</v>
      </c>
      <c r="AU145" s="14">
        <f t="shared" si="90"/>
        <v>1528371.8272700657</v>
      </c>
      <c r="AV145" s="15">
        <f t="shared" si="120"/>
        <v>1528371.8272700657</v>
      </c>
      <c r="AW145" s="74">
        <v>7.3309423347455327E-2</v>
      </c>
      <c r="AX145" s="14">
        <f t="shared" si="91"/>
        <v>127221.46651486737</v>
      </c>
      <c r="AY145" s="15">
        <f t="shared" si="92"/>
        <v>112044.05731766511</v>
      </c>
      <c r="AZ145" s="75">
        <v>1.9599999999999999E-2</v>
      </c>
      <c r="BA145" s="20">
        <f t="shared" si="93"/>
        <v>34013.918400000002</v>
      </c>
      <c r="BB145" s="20">
        <f t="shared" si="94"/>
        <v>33652.88713456093</v>
      </c>
      <c r="BC145" s="20">
        <f t="shared" si="95"/>
        <v>34013.918400000002</v>
      </c>
      <c r="BD145" s="21">
        <f t="shared" si="96"/>
        <v>33652.88713456093</v>
      </c>
      <c r="BE145" s="20">
        <f t="shared" si="117"/>
        <v>1533639.3849148673</v>
      </c>
      <c r="BF145" s="20">
        <f t="shared" si="121"/>
        <v>1314921.7341423573</v>
      </c>
      <c r="BG145" s="22">
        <f t="shared" si="124"/>
        <v>814777.70298500685</v>
      </c>
      <c r="BH145" s="22">
        <f t="shared" si="97"/>
        <v>-500144.0311573504</v>
      </c>
      <c r="BI145" s="53">
        <v>1</v>
      </c>
      <c r="BJ145" s="22">
        <f t="shared" si="118"/>
        <v>718861.6819298605</v>
      </c>
      <c r="BK145" s="22">
        <f t="shared" si="119"/>
        <v>500144.0311573504</v>
      </c>
      <c r="BL145" s="23">
        <f t="shared" si="122"/>
        <v>1314921.7341423573</v>
      </c>
    </row>
    <row r="146" spans="1:64" hidden="1" x14ac:dyDescent="0.25">
      <c r="A146" s="53">
        <v>4</v>
      </c>
      <c r="B146" s="53" t="s">
        <v>63</v>
      </c>
      <c r="C146" s="54" t="s">
        <v>64</v>
      </c>
      <c r="D146" s="54">
        <v>45138</v>
      </c>
      <c r="E146" s="55" t="s">
        <v>71</v>
      </c>
      <c r="F146" s="55" t="s">
        <v>66</v>
      </c>
      <c r="G146" s="56">
        <v>2024</v>
      </c>
      <c r="H146" s="57">
        <v>969000</v>
      </c>
      <c r="I146" s="14">
        <f t="shared" si="98"/>
        <v>2941000</v>
      </c>
      <c r="J146" s="67">
        <v>3910000</v>
      </c>
      <c r="K146" s="57">
        <v>343000</v>
      </c>
      <c r="L146" s="14">
        <f t="shared" si="99"/>
        <v>1038000</v>
      </c>
      <c r="M146" s="67">
        <v>1381000</v>
      </c>
      <c r="N146" s="14">
        <f t="shared" si="100"/>
        <v>626000</v>
      </c>
      <c r="O146" s="14">
        <f t="shared" si="101"/>
        <v>1903000</v>
      </c>
      <c r="P146" s="15">
        <f t="shared" si="102"/>
        <v>2529000</v>
      </c>
      <c r="Q146" s="57">
        <v>749000</v>
      </c>
      <c r="R146" s="57">
        <v>265000</v>
      </c>
      <c r="S146" s="15">
        <f t="shared" si="123"/>
        <v>484000</v>
      </c>
      <c r="T146" s="14">
        <f t="shared" si="103"/>
        <v>220000</v>
      </c>
      <c r="U146" s="14">
        <f t="shared" si="104"/>
        <v>142000</v>
      </c>
      <c r="V146" s="14">
        <f t="shared" si="105"/>
        <v>3161000</v>
      </c>
      <c r="W146" s="14">
        <f t="shared" si="106"/>
        <v>2045000</v>
      </c>
      <c r="X146" s="70">
        <v>1</v>
      </c>
      <c r="Y146" s="14">
        <f t="shared" si="107"/>
        <v>142000</v>
      </c>
      <c r="Z146" s="15">
        <f t="shared" si="108"/>
        <v>2045000</v>
      </c>
      <c r="AA146" s="57">
        <v>0</v>
      </c>
      <c r="AB146" s="57">
        <v>0</v>
      </c>
      <c r="AC146" s="15">
        <f t="shared" si="85"/>
        <v>0</v>
      </c>
      <c r="AD146" s="14">
        <f t="shared" si="109"/>
        <v>3910000</v>
      </c>
      <c r="AE146" s="15">
        <f t="shared" si="110"/>
        <v>3910000</v>
      </c>
      <c r="AF146" s="70">
        <v>1</v>
      </c>
      <c r="AG146" s="70">
        <v>0</v>
      </c>
      <c r="AH146" s="14">
        <f t="shared" si="86"/>
        <v>3910000</v>
      </c>
      <c r="AI146" s="15">
        <f t="shared" si="87"/>
        <v>3910000</v>
      </c>
      <c r="AJ146" s="16">
        <f t="shared" si="111"/>
        <v>11</v>
      </c>
      <c r="AK146" s="71">
        <v>15</v>
      </c>
      <c r="AL146" s="72">
        <v>5.2337707133441276E-2</v>
      </c>
      <c r="AM146" s="18">
        <f t="shared" si="88"/>
        <v>0.95431363463098307</v>
      </c>
      <c r="AN146" s="14">
        <f t="shared" si="112"/>
        <v>1951571.3828203604</v>
      </c>
      <c r="AO146" s="15">
        <f t="shared" si="113"/>
        <v>1951571.3828203604</v>
      </c>
      <c r="AP146" s="16">
        <f t="shared" si="114"/>
        <v>11</v>
      </c>
      <c r="AQ146" s="19">
        <f t="shared" si="115"/>
        <v>15</v>
      </c>
      <c r="AR146" s="17">
        <f t="shared" si="116"/>
        <v>5.2337707133441276E-2</v>
      </c>
      <c r="AS146" s="18">
        <f t="shared" si="89"/>
        <v>0.95431363463098307</v>
      </c>
      <c r="AT146" s="73">
        <v>0.89014911840146116</v>
      </c>
      <c r="AU146" s="14">
        <f t="shared" si="90"/>
        <v>3321472.4325319808</v>
      </c>
      <c r="AV146" s="15">
        <f t="shared" si="120"/>
        <v>3321472.4325319808</v>
      </c>
      <c r="AW146" s="74">
        <v>7.3309423347455327E-2</v>
      </c>
      <c r="AX146" s="14">
        <f t="shared" si="91"/>
        <v>286639.84528855031</v>
      </c>
      <c r="AY146" s="15">
        <f t="shared" si="92"/>
        <v>243495.22869338922</v>
      </c>
      <c r="AZ146" s="75">
        <v>1.9599999999999999E-2</v>
      </c>
      <c r="BA146" s="20">
        <f t="shared" si="93"/>
        <v>76636</v>
      </c>
      <c r="BB146" s="20">
        <f t="shared" si="94"/>
        <v>73134.779703580018</v>
      </c>
      <c r="BC146" s="20">
        <f t="shared" si="95"/>
        <v>76636</v>
      </c>
      <c r="BD146" s="21">
        <f t="shared" si="96"/>
        <v>73134.779703580018</v>
      </c>
      <c r="BE146" s="20">
        <f t="shared" si="117"/>
        <v>2228275.8452885505</v>
      </c>
      <c r="BF146" s="20">
        <f t="shared" si="121"/>
        <v>1686531.0581085896</v>
      </c>
      <c r="BG146" s="22">
        <f t="shared" si="124"/>
        <v>484000</v>
      </c>
      <c r="BH146" s="22">
        <f t="shared" si="97"/>
        <v>-1202531.0581085896</v>
      </c>
      <c r="BI146" s="53">
        <v>1</v>
      </c>
      <c r="BJ146" s="22">
        <f t="shared" si="118"/>
        <v>1744275.8452885505</v>
      </c>
      <c r="BK146" s="22">
        <f t="shared" si="119"/>
        <v>1202531.0581085896</v>
      </c>
      <c r="BL146" s="23">
        <f t="shared" si="122"/>
        <v>1686531.0581085896</v>
      </c>
    </row>
    <row r="147" spans="1:64" hidden="1" x14ac:dyDescent="0.25">
      <c r="A147" s="53">
        <v>4</v>
      </c>
      <c r="B147" s="53" t="s">
        <v>63</v>
      </c>
      <c r="C147" s="54" t="s">
        <v>64</v>
      </c>
      <c r="D147" s="54">
        <v>45169</v>
      </c>
      <c r="E147" s="55" t="s">
        <v>65</v>
      </c>
      <c r="F147" s="55" t="s">
        <v>66</v>
      </c>
      <c r="G147" s="56">
        <v>2022</v>
      </c>
      <c r="H147" s="57">
        <v>485099604</v>
      </c>
      <c r="I147" s="14">
        <f t="shared" si="98"/>
        <v>0</v>
      </c>
      <c r="J147" s="67">
        <v>485099604</v>
      </c>
      <c r="K147" s="57">
        <v>136542797</v>
      </c>
      <c r="L147" s="14">
        <f t="shared" si="99"/>
        <v>0</v>
      </c>
      <c r="M147" s="67">
        <v>136542797</v>
      </c>
      <c r="N147" s="14">
        <f t="shared" si="100"/>
        <v>348556807</v>
      </c>
      <c r="O147" s="14">
        <f t="shared" si="101"/>
        <v>0</v>
      </c>
      <c r="P147" s="15">
        <f t="shared" si="102"/>
        <v>348556807</v>
      </c>
      <c r="Q147" s="57">
        <v>485099604</v>
      </c>
      <c r="R147" s="57">
        <v>136542797</v>
      </c>
      <c r="S147" s="15">
        <f t="shared" si="123"/>
        <v>348556807</v>
      </c>
      <c r="T147" s="14">
        <f t="shared" si="103"/>
        <v>0</v>
      </c>
      <c r="U147" s="14">
        <f t="shared" si="104"/>
        <v>0</v>
      </c>
      <c r="V147" s="14">
        <f t="shared" si="105"/>
        <v>0</v>
      </c>
      <c r="W147" s="14">
        <f t="shared" si="106"/>
        <v>0</v>
      </c>
      <c r="X147" s="70">
        <v>1</v>
      </c>
      <c r="Y147" s="14">
        <f t="shared" si="107"/>
        <v>0</v>
      </c>
      <c r="Z147" s="15">
        <f t="shared" si="108"/>
        <v>0</v>
      </c>
      <c r="AA147" s="57">
        <v>485099604</v>
      </c>
      <c r="AB147" s="57">
        <v>136542797</v>
      </c>
      <c r="AC147" s="15">
        <f t="shared" si="85"/>
        <v>348556807</v>
      </c>
      <c r="AD147" s="14">
        <f t="shared" si="109"/>
        <v>0</v>
      </c>
      <c r="AE147" s="15">
        <f t="shared" si="110"/>
        <v>0</v>
      </c>
      <c r="AF147" s="70">
        <v>1.177</v>
      </c>
      <c r="AG147" s="70">
        <v>0</v>
      </c>
      <c r="AH147" s="14">
        <f t="shared" si="86"/>
        <v>0</v>
      </c>
      <c r="AI147" s="15">
        <f t="shared" si="87"/>
        <v>0</v>
      </c>
      <c r="AJ147" s="16">
        <f t="shared" si="111"/>
        <v>0</v>
      </c>
      <c r="AK147" s="71">
        <v>0</v>
      </c>
      <c r="AL147" s="72">
        <v>0</v>
      </c>
      <c r="AM147" s="18">
        <f t="shared" si="88"/>
        <v>1</v>
      </c>
      <c r="AN147" s="14">
        <f t="shared" si="112"/>
        <v>0</v>
      </c>
      <c r="AO147" s="15">
        <f t="shared" si="113"/>
        <v>0</v>
      </c>
      <c r="AP147" s="16">
        <f t="shared" si="114"/>
        <v>0</v>
      </c>
      <c r="AQ147" s="19">
        <f t="shared" si="115"/>
        <v>0</v>
      </c>
      <c r="AR147" s="17">
        <f t="shared" si="116"/>
        <v>0</v>
      </c>
      <c r="AS147" s="18">
        <f t="shared" si="89"/>
        <v>1</v>
      </c>
      <c r="AT147" s="73">
        <v>0.88450765268544418</v>
      </c>
      <c r="AU147" s="14">
        <f t="shared" si="90"/>
        <v>0</v>
      </c>
      <c r="AV147" s="15">
        <f t="shared" si="120"/>
        <v>0</v>
      </c>
      <c r="AW147" s="74">
        <v>7.2144853467420111E-2</v>
      </c>
      <c r="AX147" s="14">
        <f t="shared" si="91"/>
        <v>0</v>
      </c>
      <c r="AY147" s="15">
        <f t="shared" si="92"/>
        <v>0</v>
      </c>
      <c r="AZ147" s="75">
        <v>2.3E-3</v>
      </c>
      <c r="BA147" s="20">
        <f t="shared" si="93"/>
        <v>0</v>
      </c>
      <c r="BB147" s="20">
        <f t="shared" si="94"/>
        <v>0</v>
      </c>
      <c r="BC147" s="20">
        <f t="shared" si="95"/>
        <v>0</v>
      </c>
      <c r="BD147" s="21">
        <f t="shared" si="96"/>
        <v>0</v>
      </c>
      <c r="BE147" s="20">
        <f t="shared" si="117"/>
        <v>0</v>
      </c>
      <c r="BF147" s="20">
        <f t="shared" si="121"/>
        <v>0</v>
      </c>
      <c r="BG147" s="22">
        <f t="shared" si="124"/>
        <v>0</v>
      </c>
      <c r="BH147" s="22">
        <f t="shared" si="97"/>
        <v>0</v>
      </c>
      <c r="BI147" s="53">
        <v>1</v>
      </c>
      <c r="BJ147" s="22">
        <f t="shared" si="118"/>
        <v>0</v>
      </c>
      <c r="BK147" s="22">
        <f t="shared" si="119"/>
        <v>0</v>
      </c>
      <c r="BL147" s="23">
        <f t="shared" si="122"/>
        <v>0</v>
      </c>
    </row>
    <row r="148" spans="1:64" hidden="1" x14ac:dyDescent="0.25">
      <c r="A148" s="53">
        <v>4</v>
      </c>
      <c r="B148" s="53" t="s">
        <v>63</v>
      </c>
      <c r="C148" s="54" t="s">
        <v>64</v>
      </c>
      <c r="D148" s="54">
        <v>45169</v>
      </c>
      <c r="E148" s="55" t="s">
        <v>65</v>
      </c>
      <c r="F148" s="55" t="s">
        <v>66</v>
      </c>
      <c r="G148" s="56">
        <v>2023</v>
      </c>
      <c r="H148" s="57">
        <v>499067018</v>
      </c>
      <c r="I148" s="14">
        <f t="shared" si="98"/>
        <v>26762000</v>
      </c>
      <c r="J148" s="67">
        <v>525829018</v>
      </c>
      <c r="K148" s="57">
        <v>148910496</v>
      </c>
      <c r="L148" s="14">
        <f t="shared" si="99"/>
        <v>8486000</v>
      </c>
      <c r="M148" s="67">
        <v>157396496</v>
      </c>
      <c r="N148" s="14">
        <f t="shared" si="100"/>
        <v>350156522</v>
      </c>
      <c r="O148" s="14">
        <f t="shared" si="101"/>
        <v>18276000</v>
      </c>
      <c r="P148" s="15">
        <f t="shared" si="102"/>
        <v>368432522</v>
      </c>
      <c r="Q148" s="57">
        <v>482992018</v>
      </c>
      <c r="R148" s="57">
        <v>143813496</v>
      </c>
      <c r="S148" s="15">
        <f t="shared" si="123"/>
        <v>339178522</v>
      </c>
      <c r="T148" s="14">
        <f t="shared" si="103"/>
        <v>16075000</v>
      </c>
      <c r="U148" s="14">
        <f t="shared" si="104"/>
        <v>10978000</v>
      </c>
      <c r="V148" s="14">
        <f t="shared" si="105"/>
        <v>42837000</v>
      </c>
      <c r="W148" s="14">
        <f t="shared" si="106"/>
        <v>29254000</v>
      </c>
      <c r="X148" s="70">
        <v>1</v>
      </c>
      <c r="Y148" s="14">
        <f t="shared" si="107"/>
        <v>10978000</v>
      </c>
      <c r="Z148" s="15">
        <f t="shared" si="108"/>
        <v>29254000</v>
      </c>
      <c r="AA148" s="57">
        <v>348344953</v>
      </c>
      <c r="AB148" s="57">
        <v>103938384.74480534</v>
      </c>
      <c r="AC148" s="15">
        <f t="shared" si="85"/>
        <v>244406568.25519466</v>
      </c>
      <c r="AD148" s="14">
        <f t="shared" si="109"/>
        <v>177484065</v>
      </c>
      <c r="AE148" s="15">
        <f t="shared" si="110"/>
        <v>177484065</v>
      </c>
      <c r="AF148" s="70">
        <v>1.22</v>
      </c>
      <c r="AG148" s="70">
        <v>0</v>
      </c>
      <c r="AH148" s="14">
        <f t="shared" si="86"/>
        <v>216530559.29999998</v>
      </c>
      <c r="AI148" s="15">
        <f t="shared" si="87"/>
        <v>216530559.29999998</v>
      </c>
      <c r="AJ148" s="16">
        <f t="shared" si="111"/>
        <v>2</v>
      </c>
      <c r="AK148" s="71">
        <v>3</v>
      </c>
      <c r="AL148" s="72">
        <v>5.2555040428474031E-2</v>
      </c>
      <c r="AM148" s="18">
        <f t="shared" si="88"/>
        <v>0.99149957133873945</v>
      </c>
      <c r="AN148" s="14">
        <f t="shared" si="112"/>
        <v>29005328.459943485</v>
      </c>
      <c r="AO148" s="15">
        <f t="shared" si="113"/>
        <v>29005328.459943485</v>
      </c>
      <c r="AP148" s="16">
        <f t="shared" si="114"/>
        <v>2</v>
      </c>
      <c r="AQ148" s="19">
        <f t="shared" si="115"/>
        <v>3</v>
      </c>
      <c r="AR148" s="17">
        <f t="shared" si="116"/>
        <v>5.2555040428474031E-2</v>
      </c>
      <c r="AS148" s="18">
        <f t="shared" si="89"/>
        <v>0.99149957133873945</v>
      </c>
      <c r="AT148" s="73">
        <v>0.88450765268544418</v>
      </c>
      <c r="AU148" s="14">
        <f t="shared" si="90"/>
        <v>189894909.68034643</v>
      </c>
      <c r="AV148" s="15">
        <f t="shared" si="120"/>
        <v>189894909.68034643</v>
      </c>
      <c r="AW148" s="74">
        <v>7.2144853467420111E-2</v>
      </c>
      <c r="AX148" s="14">
        <f t="shared" si="91"/>
        <v>15621565.47191702</v>
      </c>
      <c r="AY148" s="15">
        <f t="shared" si="92"/>
        <v>13699940.433097569</v>
      </c>
      <c r="AZ148" s="75">
        <v>2.3E-3</v>
      </c>
      <c r="BA148" s="20">
        <f t="shared" si="93"/>
        <v>408213.34950000001</v>
      </c>
      <c r="BB148" s="20">
        <f t="shared" si="94"/>
        <v>404743.36104400107</v>
      </c>
      <c r="BC148" s="20">
        <f t="shared" si="95"/>
        <v>408213.34950000001</v>
      </c>
      <c r="BD148" s="21">
        <f t="shared" si="96"/>
        <v>404743.36104400107</v>
      </c>
      <c r="BE148" s="20">
        <f t="shared" si="117"/>
        <v>203306338.12141702</v>
      </c>
      <c r="BF148" s="20">
        <f t="shared" si="121"/>
        <v>174994265.01454452</v>
      </c>
      <c r="BG148" s="22">
        <f t="shared" si="124"/>
        <v>94771953.744805336</v>
      </c>
      <c r="BH148" s="22">
        <f t="shared" si="97"/>
        <v>-80222311.269739181</v>
      </c>
      <c r="BI148" s="53">
        <v>1</v>
      </c>
      <c r="BJ148" s="22">
        <f t="shared" si="118"/>
        <v>108534384.37661168</v>
      </c>
      <c r="BK148" s="22">
        <f t="shared" si="119"/>
        <v>80222311.269739181</v>
      </c>
      <c r="BL148" s="23">
        <f t="shared" si="122"/>
        <v>174994265.01454452</v>
      </c>
    </row>
    <row r="149" spans="1:64" hidden="1" x14ac:dyDescent="0.25">
      <c r="A149" s="53">
        <v>4</v>
      </c>
      <c r="B149" s="53" t="s">
        <v>63</v>
      </c>
      <c r="C149" s="54" t="s">
        <v>64</v>
      </c>
      <c r="D149" s="54">
        <v>45169</v>
      </c>
      <c r="E149" s="55" t="s">
        <v>65</v>
      </c>
      <c r="F149" s="55" t="s">
        <v>66</v>
      </c>
      <c r="G149" s="56">
        <v>2024</v>
      </c>
      <c r="H149" s="57">
        <v>138698000</v>
      </c>
      <c r="I149" s="14">
        <f t="shared" si="98"/>
        <v>416108000</v>
      </c>
      <c r="J149" s="67">
        <v>554806000</v>
      </c>
      <c r="K149" s="57">
        <v>43981000</v>
      </c>
      <c r="L149" s="14">
        <f t="shared" si="99"/>
        <v>131946000</v>
      </c>
      <c r="M149" s="67">
        <v>175927000</v>
      </c>
      <c r="N149" s="14">
        <f t="shared" si="100"/>
        <v>94717000</v>
      </c>
      <c r="O149" s="14">
        <f t="shared" si="101"/>
        <v>284162000</v>
      </c>
      <c r="P149" s="15">
        <f t="shared" si="102"/>
        <v>378879000</v>
      </c>
      <c r="Q149" s="57">
        <v>110095000</v>
      </c>
      <c r="R149" s="57">
        <v>34911000</v>
      </c>
      <c r="S149" s="15">
        <f t="shared" si="123"/>
        <v>75184000</v>
      </c>
      <c r="T149" s="14">
        <f t="shared" si="103"/>
        <v>28603000</v>
      </c>
      <c r="U149" s="14">
        <f t="shared" si="104"/>
        <v>19533000</v>
      </c>
      <c r="V149" s="14">
        <f t="shared" si="105"/>
        <v>444711000</v>
      </c>
      <c r="W149" s="14">
        <f t="shared" si="106"/>
        <v>303695000</v>
      </c>
      <c r="X149" s="70">
        <v>1</v>
      </c>
      <c r="Y149" s="14">
        <f t="shared" si="107"/>
        <v>19533000</v>
      </c>
      <c r="Z149" s="15">
        <f t="shared" si="108"/>
        <v>303695000</v>
      </c>
      <c r="AA149" s="57">
        <v>0</v>
      </c>
      <c r="AB149" s="57">
        <v>0</v>
      </c>
      <c r="AC149" s="15">
        <f t="shared" si="85"/>
        <v>0</v>
      </c>
      <c r="AD149" s="14">
        <f t="shared" si="109"/>
        <v>554806000</v>
      </c>
      <c r="AE149" s="15">
        <f t="shared" si="110"/>
        <v>554806000</v>
      </c>
      <c r="AF149" s="70">
        <v>1.26</v>
      </c>
      <c r="AG149" s="70">
        <v>0</v>
      </c>
      <c r="AH149" s="14">
        <f t="shared" si="86"/>
        <v>699055560</v>
      </c>
      <c r="AI149" s="15">
        <f t="shared" si="87"/>
        <v>699055560</v>
      </c>
      <c r="AJ149" s="16">
        <f t="shared" si="111"/>
        <v>10</v>
      </c>
      <c r="AK149" s="71">
        <v>15</v>
      </c>
      <c r="AL149" s="72">
        <v>5.2337707133441276E-2</v>
      </c>
      <c r="AM149" s="18">
        <f t="shared" si="88"/>
        <v>0.958379222718863</v>
      </c>
      <c r="AN149" s="14">
        <f t="shared" si="112"/>
        <v>291054978.04360509</v>
      </c>
      <c r="AO149" s="15">
        <f t="shared" si="113"/>
        <v>291054978.04360509</v>
      </c>
      <c r="AP149" s="16">
        <f t="shared" si="114"/>
        <v>10</v>
      </c>
      <c r="AQ149" s="19">
        <f t="shared" si="115"/>
        <v>15</v>
      </c>
      <c r="AR149" s="17">
        <f t="shared" si="116"/>
        <v>5.2337707133441276E-2</v>
      </c>
      <c r="AS149" s="18">
        <f t="shared" si="89"/>
        <v>0.958379222718863</v>
      </c>
      <c r="AT149" s="73">
        <v>0.88450765268544418</v>
      </c>
      <c r="AU149" s="14">
        <f t="shared" si="90"/>
        <v>592585033.77714431</v>
      </c>
      <c r="AV149" s="15">
        <f t="shared" si="120"/>
        <v>592585033.77714431</v>
      </c>
      <c r="AW149" s="74">
        <v>7.2144853467420111E-2</v>
      </c>
      <c r="AX149" s="14">
        <f t="shared" si="91"/>
        <v>50433260.941785306</v>
      </c>
      <c r="AY149" s="15">
        <f t="shared" si="92"/>
        <v>42751960.428838275</v>
      </c>
      <c r="AZ149" s="75">
        <v>2.3E-3</v>
      </c>
      <c r="BA149" s="20">
        <f t="shared" si="93"/>
        <v>1276053.8</v>
      </c>
      <c r="BB149" s="20">
        <f t="shared" si="94"/>
        <v>1222943.4489914514</v>
      </c>
      <c r="BC149" s="20">
        <f t="shared" si="95"/>
        <v>1276053.8</v>
      </c>
      <c r="BD149" s="21">
        <f t="shared" si="96"/>
        <v>1222943.4489914514</v>
      </c>
      <c r="BE149" s="20">
        <f t="shared" si="117"/>
        <v>447069874.74178529</v>
      </c>
      <c r="BF149" s="20">
        <f t="shared" si="121"/>
        <v>345504959.61136889</v>
      </c>
      <c r="BG149" s="22">
        <f t="shared" si="124"/>
        <v>75184000</v>
      </c>
      <c r="BH149" s="22">
        <f t="shared" si="97"/>
        <v>-270320959.61136889</v>
      </c>
      <c r="BI149" s="53">
        <v>1</v>
      </c>
      <c r="BJ149" s="22">
        <f t="shared" si="118"/>
        <v>371885874.74178529</v>
      </c>
      <c r="BK149" s="22">
        <f t="shared" si="119"/>
        <v>270320959.61136889</v>
      </c>
      <c r="BL149" s="23">
        <f t="shared" si="122"/>
        <v>345504959.61136889</v>
      </c>
    </row>
    <row r="150" spans="1:64" hidden="1" x14ac:dyDescent="0.25">
      <c r="A150" s="53">
        <v>4</v>
      </c>
      <c r="B150" s="53" t="s">
        <v>63</v>
      </c>
      <c r="C150" s="54" t="s">
        <v>64</v>
      </c>
      <c r="D150" s="54">
        <v>45169</v>
      </c>
      <c r="E150" s="55" t="s">
        <v>67</v>
      </c>
      <c r="F150" s="55" t="s">
        <v>66</v>
      </c>
      <c r="G150" s="56">
        <v>2022</v>
      </c>
      <c r="H150" s="57">
        <v>283142262</v>
      </c>
      <c r="I150" s="14">
        <f t="shared" si="98"/>
        <v>0</v>
      </c>
      <c r="J150" s="67">
        <v>283142262</v>
      </c>
      <c r="K150" s="57">
        <v>84979839</v>
      </c>
      <c r="L150" s="14">
        <f t="shared" si="99"/>
        <v>0</v>
      </c>
      <c r="M150" s="67">
        <v>84979839</v>
      </c>
      <c r="N150" s="14">
        <f t="shared" si="100"/>
        <v>198162423</v>
      </c>
      <c r="O150" s="14">
        <f t="shared" si="101"/>
        <v>0</v>
      </c>
      <c r="P150" s="15">
        <f t="shared" si="102"/>
        <v>198162423</v>
      </c>
      <c r="Q150" s="57">
        <v>283142262</v>
      </c>
      <c r="R150" s="57">
        <v>84979839</v>
      </c>
      <c r="S150" s="15">
        <f t="shared" si="123"/>
        <v>198162423</v>
      </c>
      <c r="T150" s="14">
        <f t="shared" si="103"/>
        <v>0</v>
      </c>
      <c r="U150" s="14">
        <f t="shared" si="104"/>
        <v>0</v>
      </c>
      <c r="V150" s="14">
        <f t="shared" si="105"/>
        <v>0</v>
      </c>
      <c r="W150" s="14">
        <f t="shared" si="106"/>
        <v>0</v>
      </c>
      <c r="X150" s="70">
        <v>1</v>
      </c>
      <c r="Y150" s="14">
        <f t="shared" si="107"/>
        <v>0</v>
      </c>
      <c r="Z150" s="15">
        <f t="shared" si="108"/>
        <v>0</v>
      </c>
      <c r="AA150" s="57">
        <v>283142262</v>
      </c>
      <c r="AB150" s="57">
        <v>84979839</v>
      </c>
      <c r="AC150" s="15">
        <f t="shared" si="85"/>
        <v>198162423</v>
      </c>
      <c r="AD150" s="14">
        <f t="shared" si="109"/>
        <v>0</v>
      </c>
      <c r="AE150" s="15">
        <f t="shared" si="110"/>
        <v>0</v>
      </c>
      <c r="AF150" s="70">
        <v>0.75</v>
      </c>
      <c r="AG150" s="70">
        <v>0</v>
      </c>
      <c r="AH150" s="14">
        <f t="shared" si="86"/>
        <v>0</v>
      </c>
      <c r="AI150" s="15">
        <f t="shared" si="87"/>
        <v>0</v>
      </c>
      <c r="AJ150" s="16">
        <f t="shared" si="111"/>
        <v>0</v>
      </c>
      <c r="AK150" s="71">
        <v>0</v>
      </c>
      <c r="AL150" s="72">
        <v>0</v>
      </c>
      <c r="AM150" s="18">
        <f t="shared" si="88"/>
        <v>1</v>
      </c>
      <c r="AN150" s="14">
        <f t="shared" si="112"/>
        <v>0</v>
      </c>
      <c r="AO150" s="15">
        <f t="shared" si="113"/>
        <v>0</v>
      </c>
      <c r="AP150" s="16">
        <f t="shared" si="114"/>
        <v>0</v>
      </c>
      <c r="AQ150" s="19">
        <f t="shared" si="115"/>
        <v>0</v>
      </c>
      <c r="AR150" s="17">
        <f t="shared" si="116"/>
        <v>0</v>
      </c>
      <c r="AS150" s="18">
        <f t="shared" si="89"/>
        <v>1</v>
      </c>
      <c r="AT150" s="73">
        <v>0.86443752692586795</v>
      </c>
      <c r="AU150" s="14">
        <f t="shared" si="90"/>
        <v>0</v>
      </c>
      <c r="AV150" s="15">
        <f t="shared" si="120"/>
        <v>0</v>
      </c>
      <c r="AW150" s="74">
        <v>9.7948479432115043E-2</v>
      </c>
      <c r="AX150" s="14">
        <f t="shared" si="91"/>
        <v>0</v>
      </c>
      <c r="AY150" s="15">
        <f t="shared" si="92"/>
        <v>0</v>
      </c>
      <c r="AZ150" s="75">
        <v>3.2000000000000002E-3</v>
      </c>
      <c r="BA150" s="20">
        <f t="shared" si="93"/>
        <v>0</v>
      </c>
      <c r="BB150" s="20">
        <f t="shared" si="94"/>
        <v>0</v>
      </c>
      <c r="BC150" s="20">
        <f t="shared" si="95"/>
        <v>0</v>
      </c>
      <c r="BD150" s="21">
        <f t="shared" si="96"/>
        <v>0</v>
      </c>
      <c r="BE150" s="20">
        <f t="shared" si="117"/>
        <v>0</v>
      </c>
      <c r="BF150" s="20">
        <f t="shared" si="121"/>
        <v>0</v>
      </c>
      <c r="BG150" s="22">
        <f t="shared" si="124"/>
        <v>0</v>
      </c>
      <c r="BH150" s="22">
        <f t="shared" si="97"/>
        <v>0</v>
      </c>
      <c r="BI150" s="53">
        <v>1</v>
      </c>
      <c r="BJ150" s="22">
        <f t="shared" si="118"/>
        <v>0</v>
      </c>
      <c r="BK150" s="22">
        <f t="shared" si="119"/>
        <v>0</v>
      </c>
      <c r="BL150" s="23">
        <f t="shared" si="122"/>
        <v>0</v>
      </c>
    </row>
    <row r="151" spans="1:64" hidden="1" x14ac:dyDescent="0.25">
      <c r="A151" s="53">
        <v>4</v>
      </c>
      <c r="B151" s="53" t="s">
        <v>63</v>
      </c>
      <c r="C151" s="54" t="s">
        <v>64</v>
      </c>
      <c r="D151" s="54">
        <v>45169</v>
      </c>
      <c r="E151" s="55" t="s">
        <v>67</v>
      </c>
      <c r="F151" s="55" t="s">
        <v>66</v>
      </c>
      <c r="G151" s="56">
        <v>2023</v>
      </c>
      <c r="H151" s="57">
        <v>300290348</v>
      </c>
      <c r="I151" s="14">
        <f t="shared" si="98"/>
        <v>18128000</v>
      </c>
      <c r="J151" s="67">
        <v>318418348</v>
      </c>
      <c r="K151" s="57">
        <v>96602846</v>
      </c>
      <c r="L151" s="14">
        <f t="shared" si="99"/>
        <v>6435000</v>
      </c>
      <c r="M151" s="67">
        <v>103037846</v>
      </c>
      <c r="N151" s="14">
        <f t="shared" si="100"/>
        <v>203687502</v>
      </c>
      <c r="O151" s="14">
        <f t="shared" si="101"/>
        <v>11693000</v>
      </c>
      <c r="P151" s="15">
        <f t="shared" si="102"/>
        <v>215380502</v>
      </c>
      <c r="Q151" s="57">
        <v>289512348</v>
      </c>
      <c r="R151" s="57">
        <v>92776846</v>
      </c>
      <c r="S151" s="15">
        <f t="shared" si="123"/>
        <v>196735502</v>
      </c>
      <c r="T151" s="14">
        <f t="shared" si="103"/>
        <v>10778000</v>
      </c>
      <c r="U151" s="14">
        <f t="shared" si="104"/>
        <v>6952000</v>
      </c>
      <c r="V151" s="14">
        <f t="shared" si="105"/>
        <v>28906000</v>
      </c>
      <c r="W151" s="14">
        <f t="shared" si="106"/>
        <v>18645000</v>
      </c>
      <c r="X151" s="70">
        <v>1</v>
      </c>
      <c r="Y151" s="14">
        <f t="shared" si="107"/>
        <v>6952000</v>
      </c>
      <c r="Z151" s="15">
        <f t="shared" si="108"/>
        <v>18645000</v>
      </c>
      <c r="AA151" s="57">
        <v>218265794</v>
      </c>
      <c r="AB151" s="57">
        <v>70215699.656286404</v>
      </c>
      <c r="AC151" s="15">
        <f t="shared" si="85"/>
        <v>148050094.34371358</v>
      </c>
      <c r="AD151" s="14">
        <f t="shared" si="109"/>
        <v>100152554</v>
      </c>
      <c r="AE151" s="15">
        <f t="shared" si="110"/>
        <v>100152554</v>
      </c>
      <c r="AF151" s="70">
        <v>0.78900000000000003</v>
      </c>
      <c r="AG151" s="70">
        <v>0</v>
      </c>
      <c r="AH151" s="14">
        <f t="shared" si="86"/>
        <v>79020365.106000006</v>
      </c>
      <c r="AI151" s="15">
        <f t="shared" si="87"/>
        <v>79020365.106000006</v>
      </c>
      <c r="AJ151" s="16">
        <f t="shared" si="111"/>
        <v>2</v>
      </c>
      <c r="AK151" s="71">
        <v>3</v>
      </c>
      <c r="AL151" s="72">
        <v>5.2555040428474031E-2</v>
      </c>
      <c r="AM151" s="18">
        <f t="shared" si="88"/>
        <v>0.99149957133873945</v>
      </c>
      <c r="AN151" s="14">
        <f t="shared" si="112"/>
        <v>18486509.507610798</v>
      </c>
      <c r="AO151" s="15">
        <f t="shared" si="113"/>
        <v>18486509.507610798</v>
      </c>
      <c r="AP151" s="16">
        <f t="shared" si="114"/>
        <v>2</v>
      </c>
      <c r="AQ151" s="19">
        <f t="shared" si="115"/>
        <v>3</v>
      </c>
      <c r="AR151" s="17">
        <f t="shared" si="116"/>
        <v>5.2555040428474031E-2</v>
      </c>
      <c r="AS151" s="18">
        <f t="shared" si="89"/>
        <v>0.99149957133873945</v>
      </c>
      <c r="AT151" s="73">
        <v>0.86443752692586795</v>
      </c>
      <c r="AU151" s="14">
        <f t="shared" si="90"/>
        <v>67727520.271537378</v>
      </c>
      <c r="AV151" s="15">
        <f t="shared" si="120"/>
        <v>67727520.271537378</v>
      </c>
      <c r="AW151" s="74">
        <v>9.7948479432115043E-2</v>
      </c>
      <c r="AX151" s="14">
        <f t="shared" si="91"/>
        <v>7739924.6063032625</v>
      </c>
      <c r="AY151" s="15">
        <f t="shared" si="92"/>
        <v>6633807.6263048332</v>
      </c>
      <c r="AZ151" s="75">
        <v>3.2000000000000002E-3</v>
      </c>
      <c r="BA151" s="20">
        <f t="shared" si="93"/>
        <v>320488.1728</v>
      </c>
      <c r="BB151" s="20">
        <f t="shared" si="94"/>
        <v>317763.88595033588</v>
      </c>
      <c r="BC151" s="20">
        <f t="shared" si="95"/>
        <v>320488.1728</v>
      </c>
      <c r="BD151" s="21">
        <f t="shared" si="96"/>
        <v>317763.88595033588</v>
      </c>
      <c r="BE151" s="20">
        <f t="shared" si="117"/>
        <v>68435777.88510327</v>
      </c>
      <c r="BF151" s="20">
        <f t="shared" si="121"/>
        <v>56192582.276181757</v>
      </c>
      <c r="BG151" s="22">
        <f t="shared" si="124"/>
        <v>48685407.656286418</v>
      </c>
      <c r="BH151" s="22">
        <f t="shared" si="97"/>
        <v>-7507174.619895339</v>
      </c>
      <c r="BI151" s="53">
        <v>1</v>
      </c>
      <c r="BJ151" s="22">
        <f t="shared" si="118"/>
        <v>19750370.228816852</v>
      </c>
      <c r="BK151" s="22">
        <f t="shared" si="119"/>
        <v>7507174.619895339</v>
      </c>
      <c r="BL151" s="23">
        <f t="shared" si="122"/>
        <v>56192582.276181757</v>
      </c>
    </row>
    <row r="152" spans="1:64" hidden="1" x14ac:dyDescent="0.25">
      <c r="A152" s="53">
        <v>4</v>
      </c>
      <c r="B152" s="53" t="s">
        <v>63</v>
      </c>
      <c r="C152" s="54" t="s">
        <v>64</v>
      </c>
      <c r="D152" s="54">
        <v>45169</v>
      </c>
      <c r="E152" s="55" t="s">
        <v>67</v>
      </c>
      <c r="F152" s="55" t="s">
        <v>66</v>
      </c>
      <c r="G152" s="56">
        <v>2024</v>
      </c>
      <c r="H152" s="57">
        <v>76973000</v>
      </c>
      <c r="I152" s="14">
        <f t="shared" si="98"/>
        <v>236469000</v>
      </c>
      <c r="J152" s="67">
        <v>313442000</v>
      </c>
      <c r="K152" s="57">
        <v>27325000</v>
      </c>
      <c r="L152" s="14">
        <f t="shared" si="99"/>
        <v>83946000</v>
      </c>
      <c r="M152" s="67">
        <v>111271000</v>
      </c>
      <c r="N152" s="14">
        <f t="shared" si="100"/>
        <v>49648000</v>
      </c>
      <c r="O152" s="14">
        <f t="shared" si="101"/>
        <v>152523000</v>
      </c>
      <c r="P152" s="15">
        <f t="shared" si="102"/>
        <v>202171000</v>
      </c>
      <c r="Q152" s="57">
        <v>57493000</v>
      </c>
      <c r="R152" s="57">
        <v>20410000</v>
      </c>
      <c r="S152" s="15">
        <f t="shared" si="123"/>
        <v>37083000</v>
      </c>
      <c r="T152" s="14">
        <f t="shared" si="103"/>
        <v>19480000</v>
      </c>
      <c r="U152" s="14">
        <f t="shared" si="104"/>
        <v>12565000</v>
      </c>
      <c r="V152" s="14">
        <f t="shared" si="105"/>
        <v>255949000</v>
      </c>
      <c r="W152" s="14">
        <f t="shared" si="106"/>
        <v>165088000</v>
      </c>
      <c r="X152" s="70">
        <v>1</v>
      </c>
      <c r="Y152" s="14">
        <f t="shared" si="107"/>
        <v>12565000</v>
      </c>
      <c r="Z152" s="15">
        <f t="shared" si="108"/>
        <v>165088000</v>
      </c>
      <c r="AA152" s="57">
        <v>0</v>
      </c>
      <c r="AB152" s="57">
        <v>0</v>
      </c>
      <c r="AC152" s="15">
        <f t="shared" si="85"/>
        <v>0</v>
      </c>
      <c r="AD152" s="14">
        <f t="shared" si="109"/>
        <v>313442000</v>
      </c>
      <c r="AE152" s="15">
        <f t="shared" si="110"/>
        <v>313442000</v>
      </c>
      <c r="AF152" s="70">
        <v>0.80800000000000005</v>
      </c>
      <c r="AG152" s="70">
        <v>0</v>
      </c>
      <c r="AH152" s="14">
        <f t="shared" si="86"/>
        <v>253261136.00000003</v>
      </c>
      <c r="AI152" s="15">
        <f t="shared" si="87"/>
        <v>253261136.00000003</v>
      </c>
      <c r="AJ152" s="16">
        <f t="shared" si="111"/>
        <v>10</v>
      </c>
      <c r="AK152" s="71">
        <v>15</v>
      </c>
      <c r="AL152" s="72">
        <v>5.2337707133441276E-2</v>
      </c>
      <c r="AM152" s="18">
        <f t="shared" si="88"/>
        <v>0.958379222718863</v>
      </c>
      <c r="AN152" s="14">
        <f t="shared" si="112"/>
        <v>158216909.12021166</v>
      </c>
      <c r="AO152" s="15">
        <f t="shared" si="113"/>
        <v>158216909.12021166</v>
      </c>
      <c r="AP152" s="16">
        <f t="shared" si="114"/>
        <v>10</v>
      </c>
      <c r="AQ152" s="19">
        <f t="shared" si="115"/>
        <v>15</v>
      </c>
      <c r="AR152" s="17">
        <f t="shared" si="116"/>
        <v>5.2337707133441276E-2</v>
      </c>
      <c r="AS152" s="18">
        <f t="shared" si="89"/>
        <v>0.958379222718863</v>
      </c>
      <c r="AT152" s="73">
        <v>0.86443752692586795</v>
      </c>
      <c r="AU152" s="14">
        <f t="shared" si="90"/>
        <v>209816458.641812</v>
      </c>
      <c r="AV152" s="15">
        <f t="shared" si="120"/>
        <v>209816458.641812</v>
      </c>
      <c r="AW152" s="74">
        <v>9.7948479432115043E-2</v>
      </c>
      <c r="AX152" s="14">
        <f t="shared" si="91"/>
        <v>24806543.170450095</v>
      </c>
      <c r="AY152" s="15">
        <f t="shared" si="92"/>
        <v>20551203.08379674</v>
      </c>
      <c r="AZ152" s="75">
        <v>3.2000000000000002E-3</v>
      </c>
      <c r="BA152" s="20">
        <f t="shared" si="93"/>
        <v>1003014.4</v>
      </c>
      <c r="BB152" s="20">
        <f t="shared" si="94"/>
        <v>961268.16104782675</v>
      </c>
      <c r="BC152" s="20">
        <f t="shared" si="95"/>
        <v>1003014.4</v>
      </c>
      <c r="BD152" s="21">
        <f t="shared" si="96"/>
        <v>961268.16104782675</v>
      </c>
      <c r="BE152" s="20">
        <f t="shared" si="117"/>
        <v>113982693.57045013</v>
      </c>
      <c r="BF152" s="20">
        <f t="shared" si="121"/>
        <v>73112020.766444892</v>
      </c>
      <c r="BG152" s="22">
        <f t="shared" si="124"/>
        <v>37083000</v>
      </c>
      <c r="BH152" s="22">
        <f t="shared" si="97"/>
        <v>-36029020.766444892</v>
      </c>
      <c r="BI152" s="53">
        <v>1</v>
      </c>
      <c r="BJ152" s="22">
        <f t="shared" si="118"/>
        <v>76899693.570450127</v>
      </c>
      <c r="BK152" s="22">
        <f t="shared" si="119"/>
        <v>36029020.766444892</v>
      </c>
      <c r="BL152" s="23">
        <f t="shared" si="122"/>
        <v>73112020.766444892</v>
      </c>
    </row>
    <row r="153" spans="1:64" hidden="1" x14ac:dyDescent="0.25">
      <c r="A153" s="53">
        <v>4</v>
      </c>
      <c r="B153" s="53" t="s">
        <v>63</v>
      </c>
      <c r="C153" s="54" t="s">
        <v>64</v>
      </c>
      <c r="D153" s="54">
        <v>45169</v>
      </c>
      <c r="E153" s="55" t="s">
        <v>68</v>
      </c>
      <c r="F153" s="55" t="s">
        <v>66</v>
      </c>
      <c r="G153" s="56">
        <v>2022</v>
      </c>
      <c r="H153" s="57">
        <v>162650155</v>
      </c>
      <c r="I153" s="14">
        <f t="shared" si="98"/>
        <v>0</v>
      </c>
      <c r="J153" s="67">
        <v>162650155</v>
      </c>
      <c r="K153" s="57">
        <v>48898538</v>
      </c>
      <c r="L153" s="14">
        <f t="shared" si="99"/>
        <v>0</v>
      </c>
      <c r="M153" s="67">
        <v>48898538</v>
      </c>
      <c r="N153" s="14">
        <f t="shared" si="100"/>
        <v>113751617</v>
      </c>
      <c r="O153" s="14">
        <f t="shared" si="101"/>
        <v>0</v>
      </c>
      <c r="P153" s="15">
        <f t="shared" si="102"/>
        <v>113751617</v>
      </c>
      <c r="Q153" s="57">
        <v>162650155</v>
      </c>
      <c r="R153" s="57">
        <v>48898538</v>
      </c>
      <c r="S153" s="15">
        <f t="shared" si="123"/>
        <v>113751617</v>
      </c>
      <c r="T153" s="14">
        <f t="shared" si="103"/>
        <v>0</v>
      </c>
      <c r="U153" s="14">
        <f t="shared" si="104"/>
        <v>0</v>
      </c>
      <c r="V153" s="14">
        <f t="shared" si="105"/>
        <v>0</v>
      </c>
      <c r="W153" s="14">
        <f t="shared" si="106"/>
        <v>0</v>
      </c>
      <c r="X153" s="70">
        <v>1</v>
      </c>
      <c r="Y153" s="14">
        <f t="shared" si="107"/>
        <v>0</v>
      </c>
      <c r="Z153" s="15">
        <f t="shared" si="108"/>
        <v>0</v>
      </c>
      <c r="AA153" s="57">
        <v>162650155</v>
      </c>
      <c r="AB153" s="57">
        <v>48898538</v>
      </c>
      <c r="AC153" s="15">
        <f t="shared" si="85"/>
        <v>113751617</v>
      </c>
      <c r="AD153" s="14">
        <f t="shared" si="109"/>
        <v>0</v>
      </c>
      <c r="AE153" s="15">
        <f t="shared" si="110"/>
        <v>0</v>
      </c>
      <c r="AF153" s="70">
        <v>0.94099999999999995</v>
      </c>
      <c r="AG153" s="70">
        <v>0</v>
      </c>
      <c r="AH153" s="14">
        <f t="shared" si="86"/>
        <v>0</v>
      </c>
      <c r="AI153" s="15">
        <f t="shared" si="87"/>
        <v>0</v>
      </c>
      <c r="AJ153" s="16">
        <f t="shared" si="111"/>
        <v>0</v>
      </c>
      <c r="AK153" s="71">
        <v>0</v>
      </c>
      <c r="AL153" s="72">
        <v>0</v>
      </c>
      <c r="AM153" s="18">
        <f t="shared" si="88"/>
        <v>1</v>
      </c>
      <c r="AN153" s="14">
        <f t="shared" si="112"/>
        <v>0</v>
      </c>
      <c r="AO153" s="15">
        <f t="shared" si="113"/>
        <v>0</v>
      </c>
      <c r="AP153" s="16">
        <f t="shared" si="114"/>
        <v>0</v>
      </c>
      <c r="AQ153" s="19">
        <f t="shared" si="115"/>
        <v>0</v>
      </c>
      <c r="AR153" s="17">
        <f t="shared" si="116"/>
        <v>0</v>
      </c>
      <c r="AS153" s="18">
        <f t="shared" si="89"/>
        <v>1</v>
      </c>
      <c r="AT153" s="73">
        <v>0.88711254583132626</v>
      </c>
      <c r="AU153" s="14">
        <f t="shared" si="90"/>
        <v>0</v>
      </c>
      <c r="AV153" s="15">
        <f t="shared" si="120"/>
        <v>0</v>
      </c>
      <c r="AW153" s="74">
        <v>9.5000737699733079E-2</v>
      </c>
      <c r="AX153" s="14">
        <f t="shared" si="91"/>
        <v>0</v>
      </c>
      <c r="AY153" s="15">
        <f t="shared" si="92"/>
        <v>0</v>
      </c>
      <c r="AZ153" s="75">
        <v>4.8999999999999998E-3</v>
      </c>
      <c r="BA153" s="20">
        <f t="shared" si="93"/>
        <v>0</v>
      </c>
      <c r="BB153" s="20">
        <f t="shared" si="94"/>
        <v>0</v>
      </c>
      <c r="BC153" s="20">
        <f t="shared" si="95"/>
        <v>0</v>
      </c>
      <c r="BD153" s="21">
        <f t="shared" si="96"/>
        <v>0</v>
      </c>
      <c r="BE153" s="20">
        <f t="shared" si="117"/>
        <v>0</v>
      </c>
      <c r="BF153" s="20">
        <f t="shared" si="121"/>
        <v>0</v>
      </c>
      <c r="BG153" s="22">
        <f t="shared" si="124"/>
        <v>0</v>
      </c>
      <c r="BH153" s="22">
        <f t="shared" si="97"/>
        <v>0</v>
      </c>
      <c r="BI153" s="53">
        <v>1</v>
      </c>
      <c r="BJ153" s="22">
        <f t="shared" si="118"/>
        <v>0</v>
      </c>
      <c r="BK153" s="22">
        <f t="shared" si="119"/>
        <v>0</v>
      </c>
      <c r="BL153" s="23">
        <f t="shared" si="122"/>
        <v>0</v>
      </c>
    </row>
    <row r="154" spans="1:64" hidden="1" x14ac:dyDescent="0.25">
      <c r="A154" s="53">
        <v>4</v>
      </c>
      <c r="B154" s="53" t="s">
        <v>63</v>
      </c>
      <c r="C154" s="54" t="s">
        <v>64</v>
      </c>
      <c r="D154" s="54">
        <v>45169</v>
      </c>
      <c r="E154" s="55" t="s">
        <v>68</v>
      </c>
      <c r="F154" s="55" t="s">
        <v>66</v>
      </c>
      <c r="G154" s="56">
        <v>2023</v>
      </c>
      <c r="H154" s="57">
        <v>172034077</v>
      </c>
      <c r="I154" s="14">
        <f t="shared" si="98"/>
        <v>10704000</v>
      </c>
      <c r="J154" s="67">
        <v>182738077</v>
      </c>
      <c r="K154" s="57">
        <v>55884318</v>
      </c>
      <c r="L154" s="14">
        <f t="shared" si="99"/>
        <v>3800000</v>
      </c>
      <c r="M154" s="67">
        <v>59684318</v>
      </c>
      <c r="N154" s="14">
        <f t="shared" si="100"/>
        <v>116149759</v>
      </c>
      <c r="O154" s="14">
        <f t="shared" si="101"/>
        <v>6904000</v>
      </c>
      <c r="P154" s="15">
        <f t="shared" si="102"/>
        <v>123053759</v>
      </c>
      <c r="Q154" s="57">
        <v>165233077</v>
      </c>
      <c r="R154" s="57">
        <v>53470318</v>
      </c>
      <c r="S154" s="15">
        <f t="shared" si="123"/>
        <v>111762759</v>
      </c>
      <c r="T154" s="14">
        <f t="shared" si="103"/>
        <v>6801000</v>
      </c>
      <c r="U154" s="14">
        <f t="shared" si="104"/>
        <v>4387000</v>
      </c>
      <c r="V154" s="14">
        <f t="shared" si="105"/>
        <v>17505000</v>
      </c>
      <c r="W154" s="14">
        <f t="shared" si="106"/>
        <v>11291000</v>
      </c>
      <c r="X154" s="70">
        <v>1</v>
      </c>
      <c r="Y154" s="14">
        <f t="shared" si="107"/>
        <v>4387000</v>
      </c>
      <c r="Z154" s="15">
        <f t="shared" si="108"/>
        <v>11291000</v>
      </c>
      <c r="AA154" s="57">
        <v>120675368</v>
      </c>
      <c r="AB154" s="57">
        <v>39200725.563685991</v>
      </c>
      <c r="AC154" s="15">
        <f t="shared" si="85"/>
        <v>81474642.436314017</v>
      </c>
      <c r="AD154" s="14">
        <f t="shared" si="109"/>
        <v>62062709</v>
      </c>
      <c r="AE154" s="15">
        <f t="shared" si="110"/>
        <v>62062709</v>
      </c>
      <c r="AF154" s="70">
        <v>0.98199999999999998</v>
      </c>
      <c r="AG154" s="70">
        <v>0</v>
      </c>
      <c r="AH154" s="14">
        <f t="shared" si="86"/>
        <v>60945580.237999998</v>
      </c>
      <c r="AI154" s="15">
        <f t="shared" si="87"/>
        <v>60945580.237999998</v>
      </c>
      <c r="AJ154" s="16">
        <f t="shared" si="111"/>
        <v>2</v>
      </c>
      <c r="AK154" s="71">
        <v>3</v>
      </c>
      <c r="AL154" s="72">
        <v>5.2555040428474031E-2</v>
      </c>
      <c r="AM154" s="18">
        <f t="shared" si="88"/>
        <v>0.99149957133873945</v>
      </c>
      <c r="AN154" s="14">
        <f t="shared" si="112"/>
        <v>11195021.659985706</v>
      </c>
      <c r="AO154" s="15">
        <f t="shared" si="113"/>
        <v>11195021.659985706</v>
      </c>
      <c r="AP154" s="16">
        <f t="shared" si="114"/>
        <v>2</v>
      </c>
      <c r="AQ154" s="19">
        <f t="shared" si="115"/>
        <v>3</v>
      </c>
      <c r="AR154" s="17">
        <f t="shared" si="116"/>
        <v>5.2555040428474031E-2</v>
      </c>
      <c r="AS154" s="18">
        <f t="shared" si="89"/>
        <v>0.99149957133873945</v>
      </c>
      <c r="AT154" s="73">
        <v>0.88711254583132626</v>
      </c>
      <c r="AU154" s="14">
        <f t="shared" si="90"/>
        <v>53606008.161118232</v>
      </c>
      <c r="AV154" s="15">
        <f t="shared" si="120"/>
        <v>53606008.161118232</v>
      </c>
      <c r="AW154" s="74">
        <v>9.5000737699733079E-2</v>
      </c>
      <c r="AX154" s="14">
        <f t="shared" si="91"/>
        <v>5789875.0821482735</v>
      </c>
      <c r="AY154" s="15">
        <f t="shared" si="92"/>
        <v>5092610.3204441443</v>
      </c>
      <c r="AZ154" s="75">
        <v>4.8999999999999998E-3</v>
      </c>
      <c r="BA154" s="20">
        <f t="shared" si="93"/>
        <v>304107.27409999998</v>
      </c>
      <c r="BB154" s="20">
        <f t="shared" si="94"/>
        <v>301522.23191114253</v>
      </c>
      <c r="BC154" s="20">
        <f t="shared" si="95"/>
        <v>304107.27409999998</v>
      </c>
      <c r="BD154" s="21">
        <f t="shared" si="96"/>
        <v>301522.23191114253</v>
      </c>
      <c r="BE154" s="20">
        <f t="shared" si="117"/>
        <v>55748562.594248272</v>
      </c>
      <c r="BF154" s="20">
        <f t="shared" si="121"/>
        <v>47805119.053487815</v>
      </c>
      <c r="BG154" s="22">
        <f t="shared" si="124"/>
        <v>30288116.563685983</v>
      </c>
      <c r="BH154" s="22">
        <f t="shared" si="97"/>
        <v>-17517002.489801832</v>
      </c>
      <c r="BI154" s="53">
        <v>1</v>
      </c>
      <c r="BJ154" s="22">
        <f t="shared" si="118"/>
        <v>25460446.030562289</v>
      </c>
      <c r="BK154" s="22">
        <f t="shared" si="119"/>
        <v>17517002.489801832</v>
      </c>
      <c r="BL154" s="23">
        <f t="shared" si="122"/>
        <v>47805119.053487815</v>
      </c>
    </row>
    <row r="155" spans="1:64" hidden="1" x14ac:dyDescent="0.25">
      <c r="A155" s="53">
        <v>4</v>
      </c>
      <c r="B155" s="53" t="s">
        <v>63</v>
      </c>
      <c r="C155" s="54" t="s">
        <v>64</v>
      </c>
      <c r="D155" s="54">
        <v>45169</v>
      </c>
      <c r="E155" s="55" t="s">
        <v>68</v>
      </c>
      <c r="F155" s="55" t="s">
        <v>66</v>
      </c>
      <c r="G155" s="56">
        <v>2024</v>
      </c>
      <c r="H155" s="57">
        <v>47516000</v>
      </c>
      <c r="I155" s="14">
        <f t="shared" si="98"/>
        <v>144333000</v>
      </c>
      <c r="J155" s="67">
        <v>191849000</v>
      </c>
      <c r="K155" s="57">
        <v>16868000</v>
      </c>
      <c r="L155" s="14">
        <f t="shared" si="99"/>
        <v>51238000</v>
      </c>
      <c r="M155" s="67">
        <v>68106000</v>
      </c>
      <c r="N155" s="14">
        <f t="shared" si="100"/>
        <v>30648000</v>
      </c>
      <c r="O155" s="14">
        <f t="shared" si="101"/>
        <v>93095000</v>
      </c>
      <c r="P155" s="15">
        <f t="shared" si="102"/>
        <v>123743000</v>
      </c>
      <c r="Q155" s="57">
        <v>35202000</v>
      </c>
      <c r="R155" s="57">
        <v>12497000</v>
      </c>
      <c r="S155" s="15">
        <f t="shared" si="123"/>
        <v>22705000</v>
      </c>
      <c r="T155" s="14">
        <f t="shared" si="103"/>
        <v>12314000</v>
      </c>
      <c r="U155" s="14">
        <f t="shared" si="104"/>
        <v>7943000</v>
      </c>
      <c r="V155" s="14">
        <f t="shared" si="105"/>
        <v>156647000</v>
      </c>
      <c r="W155" s="14">
        <f t="shared" si="106"/>
        <v>101038000</v>
      </c>
      <c r="X155" s="70">
        <v>1</v>
      </c>
      <c r="Y155" s="14">
        <f t="shared" si="107"/>
        <v>7943000</v>
      </c>
      <c r="Z155" s="15">
        <f t="shared" si="108"/>
        <v>101038000</v>
      </c>
      <c r="AA155" s="57">
        <v>0</v>
      </c>
      <c r="AB155" s="57">
        <v>0</v>
      </c>
      <c r="AC155" s="15">
        <f t="shared" si="85"/>
        <v>0</v>
      </c>
      <c r="AD155" s="14">
        <f t="shared" si="109"/>
        <v>191849000</v>
      </c>
      <c r="AE155" s="15">
        <f t="shared" si="110"/>
        <v>191849000</v>
      </c>
      <c r="AF155" s="70">
        <v>1.008</v>
      </c>
      <c r="AG155" s="70">
        <v>0</v>
      </c>
      <c r="AH155" s="14">
        <f t="shared" si="86"/>
        <v>193383792</v>
      </c>
      <c r="AI155" s="15">
        <f t="shared" si="87"/>
        <v>193383792</v>
      </c>
      <c r="AJ155" s="16">
        <f t="shared" si="111"/>
        <v>10</v>
      </c>
      <c r="AK155" s="71">
        <v>15</v>
      </c>
      <c r="AL155" s="72">
        <v>5.2337707133441276E-2</v>
      </c>
      <c r="AM155" s="18">
        <f t="shared" si="88"/>
        <v>0.958379222718863</v>
      </c>
      <c r="AN155" s="14">
        <f t="shared" si="112"/>
        <v>96832719.905068487</v>
      </c>
      <c r="AO155" s="15">
        <f t="shared" si="113"/>
        <v>96832719.905068487</v>
      </c>
      <c r="AP155" s="16">
        <f t="shared" si="114"/>
        <v>10</v>
      </c>
      <c r="AQ155" s="19">
        <f t="shared" si="115"/>
        <v>15</v>
      </c>
      <c r="AR155" s="17">
        <f t="shared" si="116"/>
        <v>5.2337707133441276E-2</v>
      </c>
      <c r="AS155" s="18">
        <f t="shared" si="89"/>
        <v>0.958379222718863</v>
      </c>
      <c r="AT155" s="73">
        <v>0.88711254583132626</v>
      </c>
      <c r="AU155" s="14">
        <f t="shared" si="90"/>
        <v>164413011.0122025</v>
      </c>
      <c r="AV155" s="15">
        <f t="shared" si="120"/>
        <v>164413011.0122025</v>
      </c>
      <c r="AW155" s="74">
        <v>9.5000737699733079E-2</v>
      </c>
      <c r="AX155" s="14">
        <f t="shared" si="91"/>
        <v>18371602.89917174</v>
      </c>
      <c r="AY155" s="15">
        <f t="shared" si="92"/>
        <v>15619357.333593575</v>
      </c>
      <c r="AZ155" s="75">
        <v>4.8999999999999998E-3</v>
      </c>
      <c r="BA155" s="20">
        <f t="shared" si="93"/>
        <v>940060.1</v>
      </c>
      <c r="BB155" s="20">
        <f t="shared" si="94"/>
        <v>900934.06794701656</v>
      </c>
      <c r="BC155" s="20">
        <f t="shared" si="95"/>
        <v>940060.1</v>
      </c>
      <c r="BD155" s="21">
        <f t="shared" si="96"/>
        <v>900934.06794701656</v>
      </c>
      <c r="BE155" s="20">
        <f t="shared" si="117"/>
        <v>111657454.99917173</v>
      </c>
      <c r="BF155" s="20">
        <f t="shared" si="121"/>
        <v>84100582.508674622</v>
      </c>
      <c r="BG155" s="22">
        <f t="shared" si="124"/>
        <v>22705000</v>
      </c>
      <c r="BH155" s="22">
        <f t="shared" si="97"/>
        <v>-61395582.508674622</v>
      </c>
      <c r="BI155" s="53">
        <v>1</v>
      </c>
      <c r="BJ155" s="22">
        <f t="shared" si="118"/>
        <v>88952454.999171734</v>
      </c>
      <c r="BK155" s="22">
        <f t="shared" si="119"/>
        <v>61395582.508674622</v>
      </c>
      <c r="BL155" s="23">
        <f t="shared" si="122"/>
        <v>84100582.508674622</v>
      </c>
    </row>
    <row r="156" spans="1:64" hidden="1" x14ac:dyDescent="0.25">
      <c r="A156" s="53">
        <v>4</v>
      </c>
      <c r="B156" s="53" t="s">
        <v>63</v>
      </c>
      <c r="C156" s="54" t="s">
        <v>64</v>
      </c>
      <c r="D156" s="54">
        <v>45169</v>
      </c>
      <c r="E156" s="55" t="s">
        <v>69</v>
      </c>
      <c r="F156" s="55" t="s">
        <v>66</v>
      </c>
      <c r="G156" s="56">
        <v>2022</v>
      </c>
      <c r="H156" s="57">
        <v>18772106</v>
      </c>
      <c r="I156" s="14">
        <f t="shared" si="98"/>
        <v>0</v>
      </c>
      <c r="J156" s="67">
        <v>18772106</v>
      </c>
      <c r="K156" s="57">
        <v>5620673</v>
      </c>
      <c r="L156" s="14">
        <f t="shared" si="99"/>
        <v>0</v>
      </c>
      <c r="M156" s="67">
        <v>5620673</v>
      </c>
      <c r="N156" s="14">
        <f t="shared" si="100"/>
        <v>13151433</v>
      </c>
      <c r="O156" s="14">
        <f t="shared" si="101"/>
        <v>0</v>
      </c>
      <c r="P156" s="15">
        <f t="shared" si="102"/>
        <v>13151433</v>
      </c>
      <c r="Q156" s="57">
        <v>18772106</v>
      </c>
      <c r="R156" s="57">
        <v>5620673</v>
      </c>
      <c r="S156" s="15">
        <f t="shared" si="123"/>
        <v>13151433</v>
      </c>
      <c r="T156" s="14">
        <f t="shared" si="103"/>
        <v>0</v>
      </c>
      <c r="U156" s="14">
        <f t="shared" si="104"/>
        <v>0</v>
      </c>
      <c r="V156" s="14">
        <f t="shared" si="105"/>
        <v>0</v>
      </c>
      <c r="W156" s="14">
        <f t="shared" si="106"/>
        <v>0</v>
      </c>
      <c r="X156" s="70">
        <v>1</v>
      </c>
      <c r="Y156" s="14">
        <f t="shared" si="107"/>
        <v>0</v>
      </c>
      <c r="Z156" s="15">
        <f t="shared" si="108"/>
        <v>0</v>
      </c>
      <c r="AA156" s="57">
        <v>18772106</v>
      </c>
      <c r="AB156" s="57">
        <v>5620673</v>
      </c>
      <c r="AC156" s="15">
        <f t="shared" si="85"/>
        <v>13151433</v>
      </c>
      <c r="AD156" s="14">
        <f t="shared" si="109"/>
        <v>0</v>
      </c>
      <c r="AE156" s="15">
        <f t="shared" si="110"/>
        <v>0</v>
      </c>
      <c r="AF156" s="70">
        <v>0.77500000000000002</v>
      </c>
      <c r="AG156" s="70">
        <v>0</v>
      </c>
      <c r="AH156" s="14">
        <f t="shared" si="86"/>
        <v>0</v>
      </c>
      <c r="AI156" s="15">
        <f t="shared" si="87"/>
        <v>0</v>
      </c>
      <c r="AJ156" s="16">
        <f t="shared" si="111"/>
        <v>0</v>
      </c>
      <c r="AK156" s="71">
        <v>0</v>
      </c>
      <c r="AL156" s="72">
        <v>0</v>
      </c>
      <c r="AM156" s="18">
        <f t="shared" si="88"/>
        <v>1</v>
      </c>
      <c r="AN156" s="14">
        <f t="shared" si="112"/>
        <v>0</v>
      </c>
      <c r="AO156" s="15">
        <f t="shared" si="113"/>
        <v>0</v>
      </c>
      <c r="AP156" s="16">
        <f t="shared" si="114"/>
        <v>0</v>
      </c>
      <c r="AQ156" s="19">
        <f t="shared" si="115"/>
        <v>0</v>
      </c>
      <c r="AR156" s="17">
        <f t="shared" si="116"/>
        <v>0</v>
      </c>
      <c r="AS156" s="18">
        <f t="shared" si="89"/>
        <v>1</v>
      </c>
      <c r="AT156" s="73">
        <v>0.87745652235414018</v>
      </c>
      <c r="AU156" s="14">
        <f t="shared" si="90"/>
        <v>0</v>
      </c>
      <c r="AV156" s="15">
        <f t="shared" si="120"/>
        <v>0</v>
      </c>
      <c r="AW156" s="74">
        <v>0.10999396599513919</v>
      </c>
      <c r="AX156" s="14">
        <f t="shared" si="91"/>
        <v>0</v>
      </c>
      <c r="AY156" s="15">
        <f t="shared" si="92"/>
        <v>0</v>
      </c>
      <c r="AZ156" s="75">
        <v>2.58E-2</v>
      </c>
      <c r="BA156" s="20">
        <f t="shared" si="93"/>
        <v>0</v>
      </c>
      <c r="BB156" s="20">
        <f t="shared" si="94"/>
        <v>0</v>
      </c>
      <c r="BC156" s="20">
        <f t="shared" si="95"/>
        <v>0</v>
      </c>
      <c r="BD156" s="21">
        <f t="shared" si="96"/>
        <v>0</v>
      </c>
      <c r="BE156" s="20">
        <f t="shared" si="117"/>
        <v>0</v>
      </c>
      <c r="BF156" s="20">
        <f t="shared" si="121"/>
        <v>0</v>
      </c>
      <c r="BG156" s="22">
        <f t="shared" si="124"/>
        <v>0</v>
      </c>
      <c r="BH156" s="22">
        <f t="shared" si="97"/>
        <v>0</v>
      </c>
      <c r="BI156" s="53">
        <v>1</v>
      </c>
      <c r="BJ156" s="22">
        <f t="shared" si="118"/>
        <v>0</v>
      </c>
      <c r="BK156" s="22">
        <f t="shared" si="119"/>
        <v>0</v>
      </c>
      <c r="BL156" s="23">
        <f t="shared" si="122"/>
        <v>0</v>
      </c>
    </row>
    <row r="157" spans="1:64" hidden="1" x14ac:dyDescent="0.25">
      <c r="A157" s="53">
        <v>4</v>
      </c>
      <c r="B157" s="53" t="s">
        <v>63</v>
      </c>
      <c r="C157" s="54" t="s">
        <v>64</v>
      </c>
      <c r="D157" s="54">
        <v>45169</v>
      </c>
      <c r="E157" s="55" t="s">
        <v>69</v>
      </c>
      <c r="F157" s="55" t="s">
        <v>66</v>
      </c>
      <c r="G157" s="56">
        <v>2023</v>
      </c>
      <c r="H157" s="57">
        <v>17418333</v>
      </c>
      <c r="I157" s="14">
        <f t="shared" si="98"/>
        <v>752000</v>
      </c>
      <c r="J157" s="67">
        <v>18170333</v>
      </c>
      <c r="K157" s="57">
        <v>6376113</v>
      </c>
      <c r="L157" s="14">
        <f t="shared" si="99"/>
        <v>312000</v>
      </c>
      <c r="M157" s="67">
        <v>6688113</v>
      </c>
      <c r="N157" s="14">
        <f t="shared" si="100"/>
        <v>11042220</v>
      </c>
      <c r="O157" s="14">
        <f t="shared" si="101"/>
        <v>440000</v>
      </c>
      <c r="P157" s="15">
        <f t="shared" si="102"/>
        <v>11482220</v>
      </c>
      <c r="Q157" s="57">
        <v>16700333</v>
      </c>
      <c r="R157" s="57">
        <v>6078113</v>
      </c>
      <c r="S157" s="15">
        <f t="shared" si="123"/>
        <v>10622220</v>
      </c>
      <c r="T157" s="14">
        <f t="shared" si="103"/>
        <v>718000</v>
      </c>
      <c r="U157" s="14">
        <f t="shared" si="104"/>
        <v>420000</v>
      </c>
      <c r="V157" s="14">
        <f t="shared" si="105"/>
        <v>1470000</v>
      </c>
      <c r="W157" s="14">
        <f t="shared" si="106"/>
        <v>860000</v>
      </c>
      <c r="X157" s="70">
        <v>1</v>
      </c>
      <c r="Y157" s="14">
        <f t="shared" si="107"/>
        <v>420000</v>
      </c>
      <c r="Z157" s="15">
        <f t="shared" si="108"/>
        <v>860000</v>
      </c>
      <c r="AA157" s="57">
        <v>11371259</v>
      </c>
      <c r="AB157" s="57">
        <v>4162535.6649380284</v>
      </c>
      <c r="AC157" s="15">
        <f t="shared" si="85"/>
        <v>7208723.3350619711</v>
      </c>
      <c r="AD157" s="14">
        <f t="shared" si="109"/>
        <v>6799074</v>
      </c>
      <c r="AE157" s="15">
        <f t="shared" si="110"/>
        <v>6799074</v>
      </c>
      <c r="AF157" s="70">
        <v>0.95899999999999996</v>
      </c>
      <c r="AG157" s="70">
        <v>0</v>
      </c>
      <c r="AH157" s="14">
        <f t="shared" si="86"/>
        <v>6520311.966</v>
      </c>
      <c r="AI157" s="15">
        <f t="shared" si="87"/>
        <v>6520311.966</v>
      </c>
      <c r="AJ157" s="16">
        <f t="shared" si="111"/>
        <v>2</v>
      </c>
      <c r="AK157" s="71">
        <v>3</v>
      </c>
      <c r="AL157" s="72">
        <v>5.2555040428474031E-2</v>
      </c>
      <c r="AM157" s="18">
        <f t="shared" si="88"/>
        <v>0.99149957133873945</v>
      </c>
      <c r="AN157" s="14">
        <f t="shared" si="112"/>
        <v>852689.63135131588</v>
      </c>
      <c r="AO157" s="15">
        <f t="shared" si="113"/>
        <v>852689.63135131588</v>
      </c>
      <c r="AP157" s="16">
        <f t="shared" si="114"/>
        <v>2</v>
      </c>
      <c r="AQ157" s="19">
        <f t="shared" si="115"/>
        <v>3</v>
      </c>
      <c r="AR157" s="17">
        <f t="shared" si="116"/>
        <v>5.2555040428474031E-2</v>
      </c>
      <c r="AS157" s="18">
        <f t="shared" si="89"/>
        <v>0.99149957133873945</v>
      </c>
      <c r="AT157" s="73">
        <v>0.87745652235414018</v>
      </c>
      <c r="AU157" s="14">
        <f t="shared" si="90"/>
        <v>5672656.8426249716</v>
      </c>
      <c r="AV157" s="15">
        <f t="shared" si="120"/>
        <v>5672656.8426249716</v>
      </c>
      <c r="AW157" s="74">
        <v>0.10999396599513919</v>
      </c>
      <c r="AX157" s="14">
        <f t="shared" si="91"/>
        <v>717194.97266590316</v>
      </c>
      <c r="AY157" s="15">
        <f t="shared" si="92"/>
        <v>623958.02384978475</v>
      </c>
      <c r="AZ157" s="75">
        <v>2.58E-2</v>
      </c>
      <c r="BA157" s="20">
        <f t="shared" si="93"/>
        <v>175416.10920000001</v>
      </c>
      <c r="BB157" s="20">
        <f t="shared" si="94"/>
        <v>173924.99707770953</v>
      </c>
      <c r="BC157" s="20">
        <f t="shared" si="95"/>
        <v>175416.10920000001</v>
      </c>
      <c r="BD157" s="21">
        <f t="shared" si="96"/>
        <v>173924.99707770953</v>
      </c>
      <c r="BE157" s="20">
        <f t="shared" si="117"/>
        <v>6552923.047865903</v>
      </c>
      <c r="BF157" s="20">
        <f t="shared" si="121"/>
        <v>5617850.2322011497</v>
      </c>
      <c r="BG157" s="22">
        <f t="shared" si="124"/>
        <v>3413496.6649380289</v>
      </c>
      <c r="BH157" s="22">
        <f t="shared" si="97"/>
        <v>-2204353.5672631208</v>
      </c>
      <c r="BI157" s="53">
        <v>1</v>
      </c>
      <c r="BJ157" s="22">
        <f t="shared" si="118"/>
        <v>3139426.3829278741</v>
      </c>
      <c r="BK157" s="22">
        <f t="shared" si="119"/>
        <v>2204353.5672631208</v>
      </c>
      <c r="BL157" s="23">
        <f t="shared" si="122"/>
        <v>5617850.2322011497</v>
      </c>
    </row>
    <row r="158" spans="1:64" hidden="1" x14ac:dyDescent="0.25">
      <c r="A158" s="53">
        <v>4</v>
      </c>
      <c r="B158" s="53" t="s">
        <v>63</v>
      </c>
      <c r="C158" s="54" t="s">
        <v>64</v>
      </c>
      <c r="D158" s="54">
        <v>45169</v>
      </c>
      <c r="E158" s="55" t="s">
        <v>69</v>
      </c>
      <c r="F158" s="55" t="s">
        <v>66</v>
      </c>
      <c r="G158" s="56">
        <v>2024</v>
      </c>
      <c r="H158" s="57">
        <v>5605000</v>
      </c>
      <c r="I158" s="14">
        <f t="shared" si="98"/>
        <v>17479000</v>
      </c>
      <c r="J158" s="67">
        <v>23084000</v>
      </c>
      <c r="K158" s="57">
        <v>2326000</v>
      </c>
      <c r="L158" s="14">
        <f t="shared" si="99"/>
        <v>7253000</v>
      </c>
      <c r="M158" s="67">
        <v>9579000</v>
      </c>
      <c r="N158" s="14">
        <f t="shared" si="100"/>
        <v>3279000</v>
      </c>
      <c r="O158" s="14">
        <f t="shared" si="101"/>
        <v>10226000</v>
      </c>
      <c r="P158" s="15">
        <f t="shared" si="102"/>
        <v>13505000</v>
      </c>
      <c r="Q158" s="57">
        <v>4229000</v>
      </c>
      <c r="R158" s="57">
        <v>1755000</v>
      </c>
      <c r="S158" s="15">
        <f t="shared" si="123"/>
        <v>2474000</v>
      </c>
      <c r="T158" s="14">
        <f t="shared" si="103"/>
        <v>1376000</v>
      </c>
      <c r="U158" s="14">
        <f t="shared" si="104"/>
        <v>805000</v>
      </c>
      <c r="V158" s="14">
        <f t="shared" si="105"/>
        <v>18855000</v>
      </c>
      <c r="W158" s="14">
        <f t="shared" si="106"/>
        <v>11031000</v>
      </c>
      <c r="X158" s="70">
        <v>1</v>
      </c>
      <c r="Y158" s="14">
        <f t="shared" si="107"/>
        <v>805000</v>
      </c>
      <c r="Z158" s="15">
        <f t="shared" si="108"/>
        <v>11031000</v>
      </c>
      <c r="AA158" s="57">
        <v>0</v>
      </c>
      <c r="AB158" s="57">
        <v>0</v>
      </c>
      <c r="AC158" s="15">
        <f t="shared" si="85"/>
        <v>0</v>
      </c>
      <c r="AD158" s="14">
        <f t="shared" si="109"/>
        <v>23084000</v>
      </c>
      <c r="AE158" s="15">
        <f t="shared" si="110"/>
        <v>23084000</v>
      </c>
      <c r="AF158" s="70">
        <v>0.95399999999999996</v>
      </c>
      <c r="AG158" s="70">
        <v>0</v>
      </c>
      <c r="AH158" s="14">
        <f t="shared" si="86"/>
        <v>22022136</v>
      </c>
      <c r="AI158" s="15">
        <f t="shared" si="87"/>
        <v>22022136</v>
      </c>
      <c r="AJ158" s="16">
        <f t="shared" si="111"/>
        <v>10</v>
      </c>
      <c r="AK158" s="71">
        <v>15</v>
      </c>
      <c r="AL158" s="72">
        <v>5.2337707133441276E-2</v>
      </c>
      <c r="AM158" s="18">
        <f t="shared" si="88"/>
        <v>0.958379222718863</v>
      </c>
      <c r="AN158" s="14">
        <f t="shared" si="112"/>
        <v>10571881.205811778</v>
      </c>
      <c r="AO158" s="15">
        <f t="shared" si="113"/>
        <v>10571881.205811778</v>
      </c>
      <c r="AP158" s="16">
        <f t="shared" si="114"/>
        <v>10</v>
      </c>
      <c r="AQ158" s="19">
        <f t="shared" si="115"/>
        <v>15</v>
      </c>
      <c r="AR158" s="17">
        <f t="shared" si="116"/>
        <v>5.2337707133441276E-2</v>
      </c>
      <c r="AS158" s="18">
        <f t="shared" si="89"/>
        <v>0.958379222718863</v>
      </c>
      <c r="AT158" s="73">
        <v>0.87745652235414018</v>
      </c>
      <c r="AU158" s="14">
        <f t="shared" si="90"/>
        <v>18519209.15850044</v>
      </c>
      <c r="AV158" s="15">
        <f t="shared" si="120"/>
        <v>18519209.15850044</v>
      </c>
      <c r="AW158" s="74">
        <v>0.10999396599513919</v>
      </c>
      <c r="AX158" s="14">
        <f t="shared" si="91"/>
        <v>2422302.0783243305</v>
      </c>
      <c r="AY158" s="15">
        <f t="shared" si="92"/>
        <v>2037001.2624369678</v>
      </c>
      <c r="AZ158" s="75">
        <v>2.58E-2</v>
      </c>
      <c r="BA158" s="20">
        <f t="shared" si="93"/>
        <v>595567.19999999995</v>
      </c>
      <c r="BB158" s="20">
        <f t="shared" si="94"/>
        <v>570779.23021284956</v>
      </c>
      <c r="BC158" s="20">
        <f t="shared" si="95"/>
        <v>595567.19999999995</v>
      </c>
      <c r="BD158" s="21">
        <f t="shared" si="96"/>
        <v>570779.23021284956</v>
      </c>
      <c r="BE158" s="20">
        <f t="shared" si="117"/>
        <v>14009005.278324328</v>
      </c>
      <c r="BF158" s="20">
        <f t="shared" si="121"/>
        <v>10555108.445338478</v>
      </c>
      <c r="BG158" s="22">
        <f t="shared" si="124"/>
        <v>2474000</v>
      </c>
      <c r="BH158" s="22">
        <f t="shared" si="97"/>
        <v>-8081108.4453384783</v>
      </c>
      <c r="BI158" s="53">
        <v>1</v>
      </c>
      <c r="BJ158" s="22">
        <f t="shared" si="118"/>
        <v>11535005.278324328</v>
      </c>
      <c r="BK158" s="22">
        <f t="shared" si="119"/>
        <v>8081108.4453384783</v>
      </c>
      <c r="BL158" s="23">
        <f t="shared" si="122"/>
        <v>10555108.445338478</v>
      </c>
    </row>
    <row r="159" spans="1:64" hidden="1" x14ac:dyDescent="0.25">
      <c r="A159" s="53">
        <v>4</v>
      </c>
      <c r="B159" s="53" t="s">
        <v>63</v>
      </c>
      <c r="C159" s="54" t="s">
        <v>64</v>
      </c>
      <c r="D159" s="54">
        <v>45169</v>
      </c>
      <c r="E159" s="55" t="s">
        <v>70</v>
      </c>
      <c r="F159" s="55" t="s">
        <v>66</v>
      </c>
      <c r="G159" s="56">
        <v>2022</v>
      </c>
      <c r="H159" s="57">
        <v>24281121</v>
      </c>
      <c r="I159" s="14">
        <f t="shared" si="98"/>
        <v>0</v>
      </c>
      <c r="J159" s="67">
        <v>24281121</v>
      </c>
      <c r="K159" s="57">
        <v>7427662</v>
      </c>
      <c r="L159" s="14">
        <f t="shared" si="99"/>
        <v>0</v>
      </c>
      <c r="M159" s="67">
        <v>7427662</v>
      </c>
      <c r="N159" s="14">
        <f t="shared" si="100"/>
        <v>16853459</v>
      </c>
      <c r="O159" s="14">
        <f t="shared" si="101"/>
        <v>0</v>
      </c>
      <c r="P159" s="15">
        <f t="shared" si="102"/>
        <v>16853459</v>
      </c>
      <c r="Q159" s="57">
        <v>24281121</v>
      </c>
      <c r="R159" s="57">
        <v>7427662</v>
      </c>
      <c r="S159" s="15">
        <f t="shared" si="123"/>
        <v>16853459</v>
      </c>
      <c r="T159" s="14">
        <f t="shared" si="103"/>
        <v>0</v>
      </c>
      <c r="U159" s="14">
        <f t="shared" si="104"/>
        <v>0</v>
      </c>
      <c r="V159" s="14">
        <f t="shared" si="105"/>
        <v>0</v>
      </c>
      <c r="W159" s="14">
        <f t="shared" si="106"/>
        <v>0</v>
      </c>
      <c r="X159" s="70">
        <v>1</v>
      </c>
      <c r="Y159" s="14">
        <f t="shared" si="107"/>
        <v>0</v>
      </c>
      <c r="Z159" s="15">
        <f t="shared" si="108"/>
        <v>0</v>
      </c>
      <c r="AA159" s="57">
        <v>24281121</v>
      </c>
      <c r="AB159" s="57">
        <v>7427662</v>
      </c>
      <c r="AC159" s="15">
        <f t="shared" si="85"/>
        <v>16853459</v>
      </c>
      <c r="AD159" s="14">
        <f t="shared" si="109"/>
        <v>0</v>
      </c>
      <c r="AE159" s="15">
        <f t="shared" si="110"/>
        <v>0</v>
      </c>
      <c r="AF159" s="70">
        <v>0.89100000000000001</v>
      </c>
      <c r="AG159" s="70">
        <v>0</v>
      </c>
      <c r="AH159" s="14">
        <f t="shared" si="86"/>
        <v>0</v>
      </c>
      <c r="AI159" s="15">
        <f t="shared" si="87"/>
        <v>0</v>
      </c>
      <c r="AJ159" s="16">
        <f t="shared" si="111"/>
        <v>0</v>
      </c>
      <c r="AK159" s="71">
        <v>0</v>
      </c>
      <c r="AL159" s="72">
        <v>0</v>
      </c>
      <c r="AM159" s="18">
        <f t="shared" si="88"/>
        <v>1</v>
      </c>
      <c r="AN159" s="14">
        <f t="shared" si="112"/>
        <v>0</v>
      </c>
      <c r="AO159" s="15">
        <f t="shared" si="113"/>
        <v>0</v>
      </c>
      <c r="AP159" s="16">
        <f t="shared" si="114"/>
        <v>0</v>
      </c>
      <c r="AQ159" s="19">
        <f t="shared" si="115"/>
        <v>0</v>
      </c>
      <c r="AR159" s="17">
        <f t="shared" si="116"/>
        <v>0</v>
      </c>
      <c r="AS159" s="18">
        <f t="shared" si="89"/>
        <v>1</v>
      </c>
      <c r="AT159" s="73">
        <v>0.86200560565592232</v>
      </c>
      <c r="AU159" s="14">
        <f t="shared" si="90"/>
        <v>0</v>
      </c>
      <c r="AV159" s="15">
        <f t="shared" si="120"/>
        <v>0</v>
      </c>
      <c r="AW159" s="74">
        <v>8.839848032475417E-2</v>
      </c>
      <c r="AX159" s="14">
        <f t="shared" si="91"/>
        <v>0</v>
      </c>
      <c r="AY159" s="15">
        <f t="shared" si="92"/>
        <v>0</v>
      </c>
      <c r="AZ159" s="75">
        <v>1.35E-2</v>
      </c>
      <c r="BA159" s="20">
        <f t="shared" si="93"/>
        <v>0</v>
      </c>
      <c r="BB159" s="20">
        <f t="shared" si="94"/>
        <v>0</v>
      </c>
      <c r="BC159" s="20">
        <f t="shared" si="95"/>
        <v>0</v>
      </c>
      <c r="BD159" s="21">
        <f t="shared" si="96"/>
        <v>0</v>
      </c>
      <c r="BE159" s="20">
        <f t="shared" si="117"/>
        <v>0</v>
      </c>
      <c r="BF159" s="20">
        <f t="shared" si="121"/>
        <v>0</v>
      </c>
      <c r="BG159" s="22">
        <f t="shared" si="124"/>
        <v>0</v>
      </c>
      <c r="BH159" s="22">
        <f t="shared" si="97"/>
        <v>0</v>
      </c>
      <c r="BI159" s="53">
        <v>1</v>
      </c>
      <c r="BJ159" s="22">
        <f t="shared" si="118"/>
        <v>0</v>
      </c>
      <c r="BK159" s="22">
        <f t="shared" si="119"/>
        <v>0</v>
      </c>
      <c r="BL159" s="23">
        <f t="shared" si="122"/>
        <v>0</v>
      </c>
    </row>
    <row r="160" spans="1:64" hidden="1" x14ac:dyDescent="0.25">
      <c r="A160" s="53">
        <v>4</v>
      </c>
      <c r="B160" s="53" t="s">
        <v>63</v>
      </c>
      <c r="C160" s="54" t="s">
        <v>64</v>
      </c>
      <c r="D160" s="54">
        <v>45169</v>
      </c>
      <c r="E160" s="55" t="s">
        <v>70</v>
      </c>
      <c r="F160" s="55" t="s">
        <v>66</v>
      </c>
      <c r="G160" s="56">
        <v>2023</v>
      </c>
      <c r="H160" s="57">
        <v>20449269</v>
      </c>
      <c r="I160" s="14">
        <f t="shared" si="98"/>
        <v>3992000</v>
      </c>
      <c r="J160" s="67">
        <v>24441269</v>
      </c>
      <c r="K160" s="57">
        <v>6837812</v>
      </c>
      <c r="L160" s="14">
        <f t="shared" si="99"/>
        <v>1434000</v>
      </c>
      <c r="M160" s="67">
        <v>8271812</v>
      </c>
      <c r="N160" s="14">
        <f t="shared" si="100"/>
        <v>13611457</v>
      </c>
      <c r="O160" s="14">
        <f t="shared" si="101"/>
        <v>2558000</v>
      </c>
      <c r="P160" s="15">
        <f t="shared" si="102"/>
        <v>16169457</v>
      </c>
      <c r="Q160" s="57">
        <v>19531269</v>
      </c>
      <c r="R160" s="57">
        <v>6507812</v>
      </c>
      <c r="S160" s="15">
        <f t="shared" si="123"/>
        <v>13023457</v>
      </c>
      <c r="T160" s="14">
        <f t="shared" si="103"/>
        <v>918000</v>
      </c>
      <c r="U160" s="14">
        <f t="shared" si="104"/>
        <v>588000</v>
      </c>
      <c r="V160" s="14">
        <f t="shared" si="105"/>
        <v>4910000</v>
      </c>
      <c r="W160" s="14">
        <f t="shared" si="106"/>
        <v>3146000</v>
      </c>
      <c r="X160" s="70">
        <v>1</v>
      </c>
      <c r="Y160" s="14">
        <f t="shared" si="107"/>
        <v>588000</v>
      </c>
      <c r="Z160" s="15">
        <f t="shared" si="108"/>
        <v>3146000</v>
      </c>
      <c r="AA160" s="57">
        <v>13237048</v>
      </c>
      <c r="AB160" s="57">
        <v>4426194.6800629403</v>
      </c>
      <c r="AC160" s="15">
        <f t="shared" si="85"/>
        <v>8810853.3199370597</v>
      </c>
      <c r="AD160" s="14">
        <f t="shared" si="109"/>
        <v>11204221</v>
      </c>
      <c r="AE160" s="15">
        <f t="shared" si="110"/>
        <v>11204221</v>
      </c>
      <c r="AF160" s="70">
        <v>1.0209999999999999</v>
      </c>
      <c r="AG160" s="70">
        <v>0</v>
      </c>
      <c r="AH160" s="14">
        <f t="shared" si="86"/>
        <v>11439509.640999999</v>
      </c>
      <c r="AI160" s="15">
        <f t="shared" si="87"/>
        <v>11439509.640999999</v>
      </c>
      <c r="AJ160" s="16">
        <f t="shared" si="111"/>
        <v>2</v>
      </c>
      <c r="AK160" s="71">
        <v>3</v>
      </c>
      <c r="AL160" s="72">
        <v>5.2555040428474031E-2</v>
      </c>
      <c r="AM160" s="18">
        <f t="shared" si="88"/>
        <v>0.99149957133873945</v>
      </c>
      <c r="AN160" s="14">
        <f t="shared" si="112"/>
        <v>3119257.6514316741</v>
      </c>
      <c r="AO160" s="15">
        <f t="shared" si="113"/>
        <v>3119257.6514316741</v>
      </c>
      <c r="AP160" s="16">
        <f t="shared" si="114"/>
        <v>2</v>
      </c>
      <c r="AQ160" s="19">
        <f t="shared" si="115"/>
        <v>3</v>
      </c>
      <c r="AR160" s="17">
        <f t="shared" si="116"/>
        <v>5.2555040428474031E-2</v>
      </c>
      <c r="AS160" s="18">
        <f t="shared" si="89"/>
        <v>0.99149957133873945</v>
      </c>
      <c r="AT160" s="73">
        <v>0.86200560565592232</v>
      </c>
      <c r="AU160" s="14">
        <f t="shared" si="90"/>
        <v>9777099.3772917297</v>
      </c>
      <c r="AV160" s="15">
        <f t="shared" si="120"/>
        <v>9777099.3772917297</v>
      </c>
      <c r="AW160" s="74">
        <v>8.839848032475417E-2</v>
      </c>
      <c r="AX160" s="14">
        <f t="shared" si="91"/>
        <v>1011235.2679247741</v>
      </c>
      <c r="AY160" s="15">
        <f t="shared" si="92"/>
        <v>864280.72693668923</v>
      </c>
      <c r="AZ160" s="75">
        <v>1.35E-2</v>
      </c>
      <c r="BA160" s="20">
        <f t="shared" si="93"/>
        <v>151256.9835</v>
      </c>
      <c r="BB160" s="20">
        <f t="shared" si="94"/>
        <v>149971.2343022408</v>
      </c>
      <c r="BC160" s="20">
        <f t="shared" si="95"/>
        <v>151256.9835</v>
      </c>
      <c r="BD160" s="21">
        <f t="shared" si="96"/>
        <v>149971.2343022408</v>
      </c>
      <c r="BE160" s="20">
        <f t="shared" si="117"/>
        <v>9456001.8924247734</v>
      </c>
      <c r="BF160" s="20">
        <f t="shared" si="121"/>
        <v>7672093.6870989855</v>
      </c>
      <c r="BG160" s="22">
        <f t="shared" si="124"/>
        <v>4212603.6800629403</v>
      </c>
      <c r="BH160" s="22">
        <f t="shared" si="97"/>
        <v>-3459490.0070360452</v>
      </c>
      <c r="BI160" s="53">
        <v>1</v>
      </c>
      <c r="BJ160" s="22">
        <f t="shared" si="118"/>
        <v>5243398.2123618331</v>
      </c>
      <c r="BK160" s="22">
        <f t="shared" si="119"/>
        <v>3459490.0070360452</v>
      </c>
      <c r="BL160" s="23">
        <f t="shared" si="122"/>
        <v>7672093.6870989855</v>
      </c>
    </row>
    <row r="161" spans="1:64" hidden="1" x14ac:dyDescent="0.25">
      <c r="A161" s="53">
        <v>4</v>
      </c>
      <c r="B161" s="53" t="s">
        <v>63</v>
      </c>
      <c r="C161" s="54" t="s">
        <v>64</v>
      </c>
      <c r="D161" s="54">
        <v>45169</v>
      </c>
      <c r="E161" s="55" t="s">
        <v>70</v>
      </c>
      <c r="F161" s="55" t="s">
        <v>66</v>
      </c>
      <c r="G161" s="56">
        <v>2024</v>
      </c>
      <c r="H161" s="57">
        <v>8437000</v>
      </c>
      <c r="I161" s="14">
        <f t="shared" si="98"/>
        <v>22705000</v>
      </c>
      <c r="J161" s="67">
        <v>31142000</v>
      </c>
      <c r="K161" s="57">
        <v>3028000</v>
      </c>
      <c r="L161" s="14">
        <f t="shared" si="99"/>
        <v>8152000</v>
      </c>
      <c r="M161" s="67">
        <v>11180000</v>
      </c>
      <c r="N161" s="14">
        <f t="shared" si="100"/>
        <v>5409000</v>
      </c>
      <c r="O161" s="14">
        <f t="shared" si="101"/>
        <v>14553000</v>
      </c>
      <c r="P161" s="15">
        <f t="shared" si="102"/>
        <v>19962000</v>
      </c>
      <c r="Q161" s="57">
        <v>6342000</v>
      </c>
      <c r="R161" s="57">
        <v>2276000</v>
      </c>
      <c r="S161" s="15">
        <f t="shared" si="123"/>
        <v>4066000</v>
      </c>
      <c r="T161" s="14">
        <f t="shared" si="103"/>
        <v>2095000</v>
      </c>
      <c r="U161" s="14">
        <f t="shared" si="104"/>
        <v>1343000</v>
      </c>
      <c r="V161" s="14">
        <f t="shared" si="105"/>
        <v>24800000</v>
      </c>
      <c r="W161" s="14">
        <f t="shared" si="106"/>
        <v>15896000</v>
      </c>
      <c r="X161" s="70">
        <v>1</v>
      </c>
      <c r="Y161" s="14">
        <f t="shared" si="107"/>
        <v>1343000</v>
      </c>
      <c r="Z161" s="15">
        <f t="shared" si="108"/>
        <v>15896000</v>
      </c>
      <c r="AA161" s="57">
        <v>0</v>
      </c>
      <c r="AB161" s="57">
        <v>0</v>
      </c>
      <c r="AC161" s="15">
        <f t="shared" si="85"/>
        <v>0</v>
      </c>
      <c r="AD161" s="14">
        <f t="shared" si="109"/>
        <v>31142000</v>
      </c>
      <c r="AE161" s="15">
        <f t="shared" si="110"/>
        <v>31142000</v>
      </c>
      <c r="AF161" s="70">
        <v>1.0209999999999999</v>
      </c>
      <c r="AG161" s="70">
        <v>0</v>
      </c>
      <c r="AH161" s="14">
        <f t="shared" si="86"/>
        <v>31795981.999999996</v>
      </c>
      <c r="AI161" s="15">
        <f t="shared" si="87"/>
        <v>31795981.999999996</v>
      </c>
      <c r="AJ161" s="16">
        <f t="shared" si="111"/>
        <v>10</v>
      </c>
      <c r="AK161" s="71">
        <v>15</v>
      </c>
      <c r="AL161" s="72">
        <v>5.2337707133441276E-2</v>
      </c>
      <c r="AM161" s="18">
        <f t="shared" si="88"/>
        <v>0.958379222718863</v>
      </c>
      <c r="AN161" s="14">
        <f t="shared" si="112"/>
        <v>15234396.124339046</v>
      </c>
      <c r="AO161" s="15">
        <f t="shared" si="113"/>
        <v>15234396.124339046</v>
      </c>
      <c r="AP161" s="16">
        <f t="shared" si="114"/>
        <v>10</v>
      </c>
      <c r="AQ161" s="19">
        <f t="shared" si="115"/>
        <v>15</v>
      </c>
      <c r="AR161" s="17">
        <f t="shared" si="116"/>
        <v>5.2337707133441276E-2</v>
      </c>
      <c r="AS161" s="18">
        <f t="shared" si="89"/>
        <v>0.958379222718863</v>
      </c>
      <c r="AT161" s="73">
        <v>0.86200560565592232</v>
      </c>
      <c r="AU161" s="14">
        <f t="shared" si="90"/>
        <v>26267559.358666819</v>
      </c>
      <c r="AV161" s="15">
        <f t="shared" si="120"/>
        <v>26267559.358666819</v>
      </c>
      <c r="AW161" s="74">
        <v>8.839848032475417E-2</v>
      </c>
      <c r="AX161" s="14">
        <f t="shared" si="91"/>
        <v>2810716.4892332372</v>
      </c>
      <c r="AY161" s="15">
        <f t="shared" si="92"/>
        <v>2322012.329146421</v>
      </c>
      <c r="AZ161" s="75">
        <v>1.35E-2</v>
      </c>
      <c r="BA161" s="20">
        <f t="shared" si="93"/>
        <v>420417</v>
      </c>
      <c r="BB161" s="20">
        <f t="shared" si="94"/>
        <v>402918.91767779621</v>
      </c>
      <c r="BC161" s="20">
        <f t="shared" si="95"/>
        <v>420417</v>
      </c>
      <c r="BD161" s="21">
        <f t="shared" si="96"/>
        <v>402918.91767779621</v>
      </c>
      <c r="BE161" s="20">
        <f t="shared" si="117"/>
        <v>19131115.489233233</v>
      </c>
      <c r="BF161" s="20">
        <f t="shared" si="121"/>
        <v>13758094.481151992</v>
      </c>
      <c r="BG161" s="22">
        <f t="shared" si="124"/>
        <v>4066000</v>
      </c>
      <c r="BH161" s="22">
        <f t="shared" si="97"/>
        <v>-9692094.4811519925</v>
      </c>
      <c r="BI161" s="53">
        <v>1</v>
      </c>
      <c r="BJ161" s="22">
        <f t="shared" si="118"/>
        <v>15065115.489233233</v>
      </c>
      <c r="BK161" s="22">
        <f t="shared" si="119"/>
        <v>9692094.4811519925</v>
      </c>
      <c r="BL161" s="23">
        <f t="shared" si="122"/>
        <v>13758094.481151992</v>
      </c>
    </row>
    <row r="162" spans="1:64" hidden="1" x14ac:dyDescent="0.25">
      <c r="A162" s="53">
        <v>4</v>
      </c>
      <c r="B162" s="53" t="s">
        <v>63</v>
      </c>
      <c r="C162" s="54" t="s">
        <v>64</v>
      </c>
      <c r="D162" s="54">
        <v>45169</v>
      </c>
      <c r="E162" s="55" t="s">
        <v>71</v>
      </c>
      <c r="F162" s="55" t="s">
        <v>66</v>
      </c>
      <c r="G162" s="56">
        <v>2022</v>
      </c>
      <c r="H162" s="57">
        <v>6396846</v>
      </c>
      <c r="I162" s="14">
        <f t="shared" si="98"/>
        <v>0</v>
      </c>
      <c r="J162" s="67">
        <v>6396846</v>
      </c>
      <c r="K162" s="57">
        <v>1798232</v>
      </c>
      <c r="L162" s="14">
        <f t="shared" si="99"/>
        <v>0</v>
      </c>
      <c r="M162" s="67">
        <v>1798232</v>
      </c>
      <c r="N162" s="14">
        <f t="shared" si="100"/>
        <v>4598614</v>
      </c>
      <c r="O162" s="14">
        <f t="shared" si="101"/>
        <v>0</v>
      </c>
      <c r="P162" s="15">
        <f t="shared" si="102"/>
        <v>4598614</v>
      </c>
      <c r="Q162" s="57">
        <v>6396846</v>
      </c>
      <c r="R162" s="57">
        <v>1798232</v>
      </c>
      <c r="S162" s="15">
        <f t="shared" si="123"/>
        <v>4598614</v>
      </c>
      <c r="T162" s="14">
        <f t="shared" si="103"/>
        <v>0</v>
      </c>
      <c r="U162" s="14">
        <f t="shared" si="104"/>
        <v>0</v>
      </c>
      <c r="V162" s="14">
        <f t="shared" si="105"/>
        <v>0</v>
      </c>
      <c r="W162" s="14">
        <f t="shared" si="106"/>
        <v>0</v>
      </c>
      <c r="X162" s="70">
        <v>1</v>
      </c>
      <c r="Y162" s="14">
        <f t="shared" si="107"/>
        <v>0</v>
      </c>
      <c r="Z162" s="15">
        <f t="shared" si="108"/>
        <v>0</v>
      </c>
      <c r="AA162" s="57">
        <v>6396846</v>
      </c>
      <c r="AB162" s="57">
        <v>1798232.0000000002</v>
      </c>
      <c r="AC162" s="15">
        <f t="shared" si="85"/>
        <v>4598614</v>
      </c>
      <c r="AD162" s="14">
        <f t="shared" si="109"/>
        <v>0</v>
      </c>
      <c r="AE162" s="15">
        <f t="shared" si="110"/>
        <v>0</v>
      </c>
      <c r="AF162" s="70">
        <v>0.86299999999999999</v>
      </c>
      <c r="AG162" s="70">
        <v>0</v>
      </c>
      <c r="AH162" s="14">
        <f t="shared" si="86"/>
        <v>0</v>
      </c>
      <c r="AI162" s="15">
        <f t="shared" si="87"/>
        <v>0</v>
      </c>
      <c r="AJ162" s="16">
        <f t="shared" si="111"/>
        <v>0</v>
      </c>
      <c r="AK162" s="71">
        <v>0</v>
      </c>
      <c r="AL162" s="72">
        <v>0</v>
      </c>
      <c r="AM162" s="18">
        <f t="shared" si="88"/>
        <v>1</v>
      </c>
      <c r="AN162" s="14">
        <f t="shared" si="112"/>
        <v>0</v>
      </c>
      <c r="AO162" s="15">
        <f t="shared" si="113"/>
        <v>0</v>
      </c>
      <c r="AP162" s="16">
        <f t="shared" si="114"/>
        <v>0</v>
      </c>
      <c r="AQ162" s="19">
        <f t="shared" si="115"/>
        <v>0</v>
      </c>
      <c r="AR162" s="17">
        <f t="shared" si="116"/>
        <v>0</v>
      </c>
      <c r="AS162" s="18">
        <f t="shared" si="89"/>
        <v>1</v>
      </c>
      <c r="AT162" s="73">
        <v>0.89014911840146116</v>
      </c>
      <c r="AU162" s="14">
        <f t="shared" si="90"/>
        <v>0</v>
      </c>
      <c r="AV162" s="15">
        <f t="shared" si="120"/>
        <v>0</v>
      </c>
      <c r="AW162" s="74">
        <v>7.3309423347455327E-2</v>
      </c>
      <c r="AX162" s="14">
        <f t="shared" si="91"/>
        <v>0</v>
      </c>
      <c r="AY162" s="15">
        <f t="shared" si="92"/>
        <v>0</v>
      </c>
      <c r="AZ162" s="75">
        <v>1.9599999999999999E-2</v>
      </c>
      <c r="BA162" s="20">
        <f t="shared" si="93"/>
        <v>0</v>
      </c>
      <c r="BB162" s="20">
        <f t="shared" si="94"/>
        <v>0</v>
      </c>
      <c r="BC162" s="20">
        <f t="shared" si="95"/>
        <v>0</v>
      </c>
      <c r="BD162" s="21">
        <f t="shared" si="96"/>
        <v>0</v>
      </c>
      <c r="BE162" s="20">
        <f t="shared" si="117"/>
        <v>0</v>
      </c>
      <c r="BF162" s="20">
        <f t="shared" si="121"/>
        <v>0</v>
      </c>
      <c r="BG162" s="22">
        <f t="shared" si="124"/>
        <v>0</v>
      </c>
      <c r="BH162" s="22">
        <f t="shared" si="97"/>
        <v>0</v>
      </c>
      <c r="BI162" s="53">
        <v>1</v>
      </c>
      <c r="BJ162" s="22">
        <f t="shared" si="118"/>
        <v>0</v>
      </c>
      <c r="BK162" s="22">
        <f t="shared" si="119"/>
        <v>0</v>
      </c>
      <c r="BL162" s="23">
        <f t="shared" si="122"/>
        <v>0</v>
      </c>
    </row>
    <row r="163" spans="1:64" hidden="1" x14ac:dyDescent="0.25">
      <c r="A163" s="53">
        <v>4</v>
      </c>
      <c r="B163" s="53" t="s">
        <v>63</v>
      </c>
      <c r="C163" s="54" t="s">
        <v>64</v>
      </c>
      <c r="D163" s="54">
        <v>45169</v>
      </c>
      <c r="E163" s="55" t="s">
        <v>71</v>
      </c>
      <c r="F163" s="55" t="s">
        <v>66</v>
      </c>
      <c r="G163" s="56">
        <v>2023</v>
      </c>
      <c r="H163" s="57">
        <v>3922254</v>
      </c>
      <c r="I163" s="14">
        <f t="shared" si="98"/>
        <v>298000</v>
      </c>
      <c r="J163" s="67">
        <v>4220254</v>
      </c>
      <c r="K163" s="57">
        <v>1229830</v>
      </c>
      <c r="L163" s="14">
        <f t="shared" si="99"/>
        <v>105000</v>
      </c>
      <c r="M163" s="67">
        <v>1334830</v>
      </c>
      <c r="N163" s="14">
        <f t="shared" si="100"/>
        <v>2692424</v>
      </c>
      <c r="O163" s="14">
        <f t="shared" si="101"/>
        <v>193000</v>
      </c>
      <c r="P163" s="15">
        <f t="shared" si="102"/>
        <v>2885424</v>
      </c>
      <c r="Q163" s="57">
        <v>3839254</v>
      </c>
      <c r="R163" s="57">
        <v>1200830</v>
      </c>
      <c r="S163" s="15">
        <f t="shared" si="123"/>
        <v>2638424</v>
      </c>
      <c r="T163" s="14">
        <f t="shared" si="103"/>
        <v>83000</v>
      </c>
      <c r="U163" s="14">
        <f t="shared" si="104"/>
        <v>54000</v>
      </c>
      <c r="V163" s="14">
        <f t="shared" si="105"/>
        <v>381000</v>
      </c>
      <c r="W163" s="14">
        <f t="shared" si="106"/>
        <v>247000</v>
      </c>
      <c r="X163" s="70">
        <v>1</v>
      </c>
      <c r="Y163" s="14">
        <f t="shared" si="107"/>
        <v>54000</v>
      </c>
      <c r="Z163" s="15">
        <f t="shared" si="108"/>
        <v>247000</v>
      </c>
      <c r="AA163" s="57">
        <v>2820145</v>
      </c>
      <c r="AB163" s="57">
        <v>884261.68354981602</v>
      </c>
      <c r="AC163" s="15">
        <f t="shared" si="85"/>
        <v>1935883.316450184</v>
      </c>
      <c r="AD163" s="14">
        <f t="shared" si="109"/>
        <v>1400109</v>
      </c>
      <c r="AE163" s="15">
        <f t="shared" si="110"/>
        <v>1400109</v>
      </c>
      <c r="AF163" s="70">
        <v>1</v>
      </c>
      <c r="AG163" s="70">
        <v>0</v>
      </c>
      <c r="AH163" s="14">
        <f t="shared" si="86"/>
        <v>1400109</v>
      </c>
      <c r="AI163" s="15">
        <f t="shared" si="87"/>
        <v>1400109</v>
      </c>
      <c r="AJ163" s="16">
        <f t="shared" si="111"/>
        <v>2</v>
      </c>
      <c r="AK163" s="71">
        <v>3</v>
      </c>
      <c r="AL163" s="72">
        <v>5.2555040428474031E-2</v>
      </c>
      <c r="AM163" s="18">
        <f t="shared" si="88"/>
        <v>0.99149957133873945</v>
      </c>
      <c r="AN163" s="14">
        <f t="shared" si="112"/>
        <v>244900.39412066864</v>
      </c>
      <c r="AO163" s="15">
        <f t="shared" si="113"/>
        <v>244900.39412066864</v>
      </c>
      <c r="AP163" s="16">
        <f t="shared" si="114"/>
        <v>2</v>
      </c>
      <c r="AQ163" s="19">
        <f t="shared" si="115"/>
        <v>3</v>
      </c>
      <c r="AR163" s="17">
        <f t="shared" si="116"/>
        <v>5.2555040428474031E-2</v>
      </c>
      <c r="AS163" s="18">
        <f t="shared" si="89"/>
        <v>0.99149957133873945</v>
      </c>
      <c r="AT163" s="73">
        <v>0.89014911840146116</v>
      </c>
      <c r="AU163" s="14">
        <f t="shared" si="90"/>
        <v>1235711.6585408039</v>
      </c>
      <c r="AV163" s="15">
        <f t="shared" si="120"/>
        <v>1235711.6585408039</v>
      </c>
      <c r="AW163" s="74">
        <v>7.3309423347455327E-2</v>
      </c>
      <c r="AX163" s="14">
        <f t="shared" si="91"/>
        <v>102641.18341358233</v>
      </c>
      <c r="AY163" s="15">
        <f t="shared" si="92"/>
        <v>90589.309111353956</v>
      </c>
      <c r="AZ163" s="75">
        <v>1.9599999999999999E-2</v>
      </c>
      <c r="BA163" s="20">
        <f t="shared" si="93"/>
        <v>27442.136399999999</v>
      </c>
      <c r="BB163" s="20">
        <f t="shared" si="94"/>
        <v>27208.866477219217</v>
      </c>
      <c r="BC163" s="20">
        <f t="shared" si="95"/>
        <v>27442.136399999999</v>
      </c>
      <c r="BD163" s="21">
        <f t="shared" si="96"/>
        <v>27208.866477219217</v>
      </c>
      <c r="BE163" s="20">
        <f t="shared" si="117"/>
        <v>1283192.3198135823</v>
      </c>
      <c r="BF163" s="20">
        <f t="shared" si="121"/>
        <v>1108609.4400087083</v>
      </c>
      <c r="BG163" s="22">
        <f t="shared" si="124"/>
        <v>702540.68354981602</v>
      </c>
      <c r="BH163" s="22">
        <f t="shared" si="97"/>
        <v>-406068.75645889225</v>
      </c>
      <c r="BI163" s="53">
        <v>1</v>
      </c>
      <c r="BJ163" s="22">
        <f t="shared" si="118"/>
        <v>580651.63626376633</v>
      </c>
      <c r="BK163" s="22">
        <f t="shared" si="119"/>
        <v>406068.75645889225</v>
      </c>
      <c r="BL163" s="23">
        <f t="shared" si="122"/>
        <v>1108609.4400087083</v>
      </c>
    </row>
    <row r="164" spans="1:64" hidden="1" x14ac:dyDescent="0.25">
      <c r="A164" s="53">
        <v>4</v>
      </c>
      <c r="B164" s="53" t="s">
        <v>63</v>
      </c>
      <c r="C164" s="54" t="s">
        <v>64</v>
      </c>
      <c r="D164" s="54">
        <v>45169</v>
      </c>
      <c r="E164" s="55" t="s">
        <v>71</v>
      </c>
      <c r="F164" s="55" t="s">
        <v>66</v>
      </c>
      <c r="G164" s="56">
        <v>2024</v>
      </c>
      <c r="H164" s="57">
        <v>1158000</v>
      </c>
      <c r="I164" s="14">
        <f t="shared" si="98"/>
        <v>2752000</v>
      </c>
      <c r="J164" s="67">
        <v>3910000</v>
      </c>
      <c r="K164" s="57">
        <v>410000</v>
      </c>
      <c r="L164" s="14">
        <f t="shared" si="99"/>
        <v>971000</v>
      </c>
      <c r="M164" s="67">
        <v>1381000</v>
      </c>
      <c r="N164" s="14">
        <f t="shared" si="100"/>
        <v>748000</v>
      </c>
      <c r="O164" s="14">
        <f t="shared" si="101"/>
        <v>1781000</v>
      </c>
      <c r="P164" s="15">
        <f t="shared" si="102"/>
        <v>2529000</v>
      </c>
      <c r="Q164" s="57">
        <v>969000</v>
      </c>
      <c r="R164" s="57">
        <v>343000</v>
      </c>
      <c r="S164" s="15">
        <f t="shared" si="123"/>
        <v>626000</v>
      </c>
      <c r="T164" s="14">
        <f t="shared" si="103"/>
        <v>189000</v>
      </c>
      <c r="U164" s="14">
        <f t="shared" si="104"/>
        <v>122000</v>
      </c>
      <c r="V164" s="14">
        <f t="shared" si="105"/>
        <v>2941000</v>
      </c>
      <c r="W164" s="14">
        <f t="shared" si="106"/>
        <v>1903000</v>
      </c>
      <c r="X164" s="70">
        <v>1</v>
      </c>
      <c r="Y164" s="14">
        <f t="shared" si="107"/>
        <v>122000</v>
      </c>
      <c r="Z164" s="15">
        <f t="shared" si="108"/>
        <v>1903000</v>
      </c>
      <c r="AA164" s="57">
        <v>0</v>
      </c>
      <c r="AB164" s="57">
        <v>0</v>
      </c>
      <c r="AC164" s="15">
        <f t="shared" si="85"/>
        <v>0</v>
      </c>
      <c r="AD164" s="14">
        <f t="shared" si="109"/>
        <v>3910000</v>
      </c>
      <c r="AE164" s="15">
        <f t="shared" si="110"/>
        <v>3910000</v>
      </c>
      <c r="AF164" s="70">
        <v>1</v>
      </c>
      <c r="AG164" s="70">
        <v>0</v>
      </c>
      <c r="AH164" s="14">
        <f t="shared" si="86"/>
        <v>3910000</v>
      </c>
      <c r="AI164" s="15">
        <f t="shared" si="87"/>
        <v>3910000</v>
      </c>
      <c r="AJ164" s="16">
        <f t="shared" si="111"/>
        <v>10</v>
      </c>
      <c r="AK164" s="71">
        <v>15</v>
      </c>
      <c r="AL164" s="72">
        <v>5.2337707133441276E-2</v>
      </c>
      <c r="AM164" s="18">
        <f t="shared" si="88"/>
        <v>0.958379222718863</v>
      </c>
      <c r="AN164" s="14">
        <f t="shared" si="112"/>
        <v>1823795.6608339963</v>
      </c>
      <c r="AO164" s="15">
        <f t="shared" si="113"/>
        <v>1823795.6608339963</v>
      </c>
      <c r="AP164" s="16">
        <f t="shared" si="114"/>
        <v>10</v>
      </c>
      <c r="AQ164" s="19">
        <f t="shared" si="115"/>
        <v>15</v>
      </c>
      <c r="AR164" s="17">
        <f t="shared" si="116"/>
        <v>5.2337707133441276E-2</v>
      </c>
      <c r="AS164" s="18">
        <f t="shared" si="89"/>
        <v>0.958379222718863</v>
      </c>
      <c r="AT164" s="73">
        <v>0.89014911840146116</v>
      </c>
      <c r="AU164" s="14">
        <f t="shared" si="90"/>
        <v>3335622.6429721215</v>
      </c>
      <c r="AV164" s="15">
        <f t="shared" si="120"/>
        <v>3335622.6429721215</v>
      </c>
      <c r="AW164" s="74">
        <v>7.3309423347455327E-2</v>
      </c>
      <c r="AX164" s="14">
        <f t="shared" si="91"/>
        <v>286639.84528855031</v>
      </c>
      <c r="AY164" s="15">
        <f t="shared" si="92"/>
        <v>244532.57246100108</v>
      </c>
      <c r="AZ164" s="75">
        <v>1.9599999999999999E-2</v>
      </c>
      <c r="BA164" s="20">
        <f t="shared" si="93"/>
        <v>76636</v>
      </c>
      <c r="BB164" s="20">
        <f t="shared" si="94"/>
        <v>73446.350112282787</v>
      </c>
      <c r="BC164" s="20">
        <f t="shared" si="95"/>
        <v>76636</v>
      </c>
      <c r="BD164" s="21">
        <f t="shared" si="96"/>
        <v>73446.350112282787</v>
      </c>
      <c r="BE164" s="20">
        <f t="shared" si="117"/>
        <v>2370275.8452885505</v>
      </c>
      <c r="BF164" s="20">
        <f t="shared" si="121"/>
        <v>1829805.904711409</v>
      </c>
      <c r="BG164" s="22">
        <f t="shared" si="124"/>
        <v>626000</v>
      </c>
      <c r="BH164" s="22">
        <f t="shared" si="97"/>
        <v>-1203805.904711409</v>
      </c>
      <c r="BI164" s="53">
        <v>1</v>
      </c>
      <c r="BJ164" s="22">
        <f t="shared" si="118"/>
        <v>1744275.8452885505</v>
      </c>
      <c r="BK164" s="22">
        <f t="shared" si="119"/>
        <v>1203805.904711409</v>
      </c>
      <c r="BL164" s="23">
        <f t="shared" si="122"/>
        <v>1829805.904711409</v>
      </c>
    </row>
    <row r="165" spans="1:64" hidden="1" x14ac:dyDescent="0.25">
      <c r="A165" s="53">
        <v>4</v>
      </c>
      <c r="B165" s="53" t="s">
        <v>63</v>
      </c>
      <c r="C165" s="54" t="s">
        <v>64</v>
      </c>
      <c r="D165" s="54">
        <v>45199</v>
      </c>
      <c r="E165" s="55" t="s">
        <v>65</v>
      </c>
      <c r="F165" s="55" t="s">
        <v>66</v>
      </c>
      <c r="G165" s="56">
        <v>2022</v>
      </c>
      <c r="H165" s="57">
        <v>485099604</v>
      </c>
      <c r="I165" s="14">
        <f t="shared" si="98"/>
        <v>0</v>
      </c>
      <c r="J165" s="67">
        <v>485099604</v>
      </c>
      <c r="K165" s="57">
        <v>136542797</v>
      </c>
      <c r="L165" s="14">
        <f t="shared" si="99"/>
        <v>0</v>
      </c>
      <c r="M165" s="67">
        <v>136542797</v>
      </c>
      <c r="N165" s="14">
        <f t="shared" si="100"/>
        <v>348556807</v>
      </c>
      <c r="O165" s="14">
        <f t="shared" si="101"/>
        <v>0</v>
      </c>
      <c r="P165" s="15">
        <f t="shared" si="102"/>
        <v>348556807</v>
      </c>
      <c r="Q165" s="57">
        <v>485099604</v>
      </c>
      <c r="R165" s="57">
        <v>136542797</v>
      </c>
      <c r="S165" s="15">
        <f t="shared" si="123"/>
        <v>348556807</v>
      </c>
      <c r="T165" s="14">
        <f t="shared" si="103"/>
        <v>0</v>
      </c>
      <c r="U165" s="14">
        <f t="shared" si="104"/>
        <v>0</v>
      </c>
      <c r="V165" s="14">
        <f t="shared" si="105"/>
        <v>0</v>
      </c>
      <c r="W165" s="14">
        <f t="shared" si="106"/>
        <v>0</v>
      </c>
      <c r="X165" s="70">
        <v>1</v>
      </c>
      <c r="Y165" s="14">
        <f t="shared" si="107"/>
        <v>0</v>
      </c>
      <c r="Z165" s="15">
        <f t="shared" si="108"/>
        <v>0</v>
      </c>
      <c r="AA165" s="57">
        <v>485099604</v>
      </c>
      <c r="AB165" s="57">
        <v>136542797</v>
      </c>
      <c r="AC165" s="15">
        <f t="shared" si="85"/>
        <v>348556807</v>
      </c>
      <c r="AD165" s="14">
        <f t="shared" si="109"/>
        <v>0</v>
      </c>
      <c r="AE165" s="15">
        <f t="shared" si="110"/>
        <v>0</v>
      </c>
      <c r="AF165" s="70">
        <v>1.177</v>
      </c>
      <c r="AG165" s="70">
        <v>0</v>
      </c>
      <c r="AH165" s="14">
        <f t="shared" si="86"/>
        <v>0</v>
      </c>
      <c r="AI165" s="15">
        <f t="shared" si="87"/>
        <v>0</v>
      </c>
      <c r="AJ165" s="16">
        <f t="shared" si="111"/>
        <v>0</v>
      </c>
      <c r="AK165" s="71">
        <v>0</v>
      </c>
      <c r="AL165" s="72">
        <v>0</v>
      </c>
      <c r="AM165" s="18">
        <f t="shared" si="88"/>
        <v>1</v>
      </c>
      <c r="AN165" s="14">
        <f t="shared" si="112"/>
        <v>0</v>
      </c>
      <c r="AO165" s="15">
        <f t="shared" si="113"/>
        <v>0</v>
      </c>
      <c r="AP165" s="16">
        <f t="shared" si="114"/>
        <v>0</v>
      </c>
      <c r="AQ165" s="19">
        <f t="shared" si="115"/>
        <v>0</v>
      </c>
      <c r="AR165" s="17">
        <f t="shared" si="116"/>
        <v>0</v>
      </c>
      <c r="AS165" s="18">
        <f t="shared" si="89"/>
        <v>1</v>
      </c>
      <c r="AT165" s="73">
        <v>0.88450765268544418</v>
      </c>
      <c r="AU165" s="14">
        <f t="shared" si="90"/>
        <v>0</v>
      </c>
      <c r="AV165" s="15">
        <f t="shared" si="120"/>
        <v>0</v>
      </c>
      <c r="AW165" s="74">
        <v>7.2144853467420111E-2</v>
      </c>
      <c r="AX165" s="14">
        <f t="shared" si="91"/>
        <v>0</v>
      </c>
      <c r="AY165" s="15">
        <f t="shared" si="92"/>
        <v>0</v>
      </c>
      <c r="AZ165" s="75">
        <v>2.3E-3</v>
      </c>
      <c r="BA165" s="20">
        <f t="shared" si="93"/>
        <v>0</v>
      </c>
      <c r="BB165" s="20">
        <f t="shared" si="94"/>
        <v>0</v>
      </c>
      <c r="BC165" s="20">
        <f t="shared" si="95"/>
        <v>0</v>
      </c>
      <c r="BD165" s="21">
        <f t="shared" si="96"/>
        <v>0</v>
      </c>
      <c r="BE165" s="20">
        <f t="shared" si="117"/>
        <v>0</v>
      </c>
      <c r="BF165" s="20">
        <f t="shared" si="121"/>
        <v>0</v>
      </c>
      <c r="BG165" s="22">
        <f t="shared" si="124"/>
        <v>0</v>
      </c>
      <c r="BH165" s="22">
        <f t="shared" si="97"/>
        <v>0</v>
      </c>
      <c r="BI165" s="53">
        <v>1</v>
      </c>
      <c r="BJ165" s="22">
        <f t="shared" si="118"/>
        <v>0</v>
      </c>
      <c r="BK165" s="22">
        <f t="shared" si="119"/>
        <v>0</v>
      </c>
      <c r="BL165" s="23">
        <f t="shared" si="122"/>
        <v>0</v>
      </c>
    </row>
    <row r="166" spans="1:64" hidden="1" x14ac:dyDescent="0.25">
      <c r="A166" s="53">
        <v>4</v>
      </c>
      <c r="B166" s="53" t="s">
        <v>63</v>
      </c>
      <c r="C166" s="54" t="s">
        <v>64</v>
      </c>
      <c r="D166" s="54">
        <v>45199</v>
      </c>
      <c r="E166" s="55" t="s">
        <v>65</v>
      </c>
      <c r="F166" s="55" t="s">
        <v>66</v>
      </c>
      <c r="G166" s="56">
        <v>2023</v>
      </c>
      <c r="H166" s="57">
        <v>511637018</v>
      </c>
      <c r="I166" s="14">
        <f t="shared" si="98"/>
        <v>14192000</v>
      </c>
      <c r="J166" s="67">
        <v>525829018</v>
      </c>
      <c r="K166" s="57">
        <v>152896496</v>
      </c>
      <c r="L166" s="14">
        <f t="shared" si="99"/>
        <v>4500000</v>
      </c>
      <c r="M166" s="67">
        <v>157396496</v>
      </c>
      <c r="N166" s="14">
        <f t="shared" si="100"/>
        <v>358740522</v>
      </c>
      <c r="O166" s="14">
        <f t="shared" si="101"/>
        <v>9692000</v>
      </c>
      <c r="P166" s="15">
        <f t="shared" si="102"/>
        <v>368432522</v>
      </c>
      <c r="Q166" s="57">
        <v>499067018</v>
      </c>
      <c r="R166" s="57">
        <v>148910496</v>
      </c>
      <c r="S166" s="15">
        <f t="shared" si="123"/>
        <v>350156522</v>
      </c>
      <c r="T166" s="14">
        <f t="shared" si="103"/>
        <v>12570000</v>
      </c>
      <c r="U166" s="14">
        <f t="shared" si="104"/>
        <v>8584000</v>
      </c>
      <c r="V166" s="14">
        <f t="shared" si="105"/>
        <v>26762000</v>
      </c>
      <c r="W166" s="14">
        <f t="shared" si="106"/>
        <v>18276000</v>
      </c>
      <c r="X166" s="70">
        <v>1</v>
      </c>
      <c r="Y166" s="14">
        <f t="shared" si="107"/>
        <v>8584000</v>
      </c>
      <c r="Z166" s="15">
        <f t="shared" si="108"/>
        <v>18276000</v>
      </c>
      <c r="AA166" s="57">
        <v>392254032</v>
      </c>
      <c r="AB166" s="57">
        <v>117220343.57309124</v>
      </c>
      <c r="AC166" s="15">
        <f t="shared" si="85"/>
        <v>275033688.42690873</v>
      </c>
      <c r="AD166" s="14">
        <f t="shared" si="109"/>
        <v>133574986</v>
      </c>
      <c r="AE166" s="15">
        <f t="shared" si="110"/>
        <v>133574986</v>
      </c>
      <c r="AF166" s="70">
        <v>1.22</v>
      </c>
      <c r="AG166" s="70">
        <v>0</v>
      </c>
      <c r="AH166" s="14">
        <f t="shared" si="86"/>
        <v>162961482.91999999</v>
      </c>
      <c r="AI166" s="15">
        <f t="shared" si="87"/>
        <v>162961482.91999999</v>
      </c>
      <c r="AJ166" s="16">
        <f t="shared" si="111"/>
        <v>1.5</v>
      </c>
      <c r="AK166" s="71">
        <v>3</v>
      </c>
      <c r="AL166" s="72">
        <v>5.2555040428474031E-2</v>
      </c>
      <c r="AM166" s="18">
        <f t="shared" si="88"/>
        <v>0.99361788027511155</v>
      </c>
      <c r="AN166" s="14">
        <f t="shared" si="112"/>
        <v>18159360.37990794</v>
      </c>
      <c r="AO166" s="15">
        <f t="shared" si="113"/>
        <v>18159360.37990794</v>
      </c>
      <c r="AP166" s="16">
        <f t="shared" si="114"/>
        <v>1.5</v>
      </c>
      <c r="AQ166" s="19">
        <f t="shared" si="115"/>
        <v>3</v>
      </c>
      <c r="AR166" s="17">
        <f t="shared" si="116"/>
        <v>5.2555040428474031E-2</v>
      </c>
      <c r="AS166" s="18">
        <f t="shared" si="89"/>
        <v>0.99361788027511155</v>
      </c>
      <c r="AT166" s="73">
        <v>0.88450765268544418</v>
      </c>
      <c r="AU166" s="14">
        <f t="shared" si="90"/>
        <v>143220755.66679034</v>
      </c>
      <c r="AV166" s="15">
        <f t="shared" si="120"/>
        <v>143220755.66679034</v>
      </c>
      <c r="AW166" s="74">
        <v>7.2144853467420111E-2</v>
      </c>
      <c r="AX166" s="14">
        <f t="shared" si="91"/>
        <v>11756832.306096883</v>
      </c>
      <c r="AY166" s="15">
        <f t="shared" si="92"/>
        <v>10332640.431073768</v>
      </c>
      <c r="AZ166" s="75">
        <v>2.3E-3</v>
      </c>
      <c r="BA166" s="20">
        <f t="shared" si="93"/>
        <v>307222.46779999998</v>
      </c>
      <c r="BB166" s="20">
        <f t="shared" si="94"/>
        <v>305261.7372283247</v>
      </c>
      <c r="BC166" s="20">
        <f t="shared" si="95"/>
        <v>307222.46779999998</v>
      </c>
      <c r="BD166" s="21">
        <f t="shared" si="96"/>
        <v>305261.7372283247</v>
      </c>
      <c r="BE166" s="20">
        <f t="shared" si="117"/>
        <v>156749537.69389686</v>
      </c>
      <c r="BF166" s="20">
        <f t="shared" si="121"/>
        <v>135699297.45518449</v>
      </c>
      <c r="BG166" s="22">
        <f t="shared" si="124"/>
        <v>75122833.573091269</v>
      </c>
      <c r="BH166" s="22">
        <f t="shared" si="97"/>
        <v>-60576463.882093221</v>
      </c>
      <c r="BI166" s="53">
        <v>1</v>
      </c>
      <c r="BJ166" s="22">
        <f t="shared" si="118"/>
        <v>81626704.120805591</v>
      </c>
      <c r="BK166" s="22">
        <f t="shared" si="119"/>
        <v>60576463.882093221</v>
      </c>
      <c r="BL166" s="23">
        <f t="shared" si="122"/>
        <v>135699297.45518449</v>
      </c>
    </row>
    <row r="167" spans="1:64" hidden="1" x14ac:dyDescent="0.25">
      <c r="A167" s="53">
        <v>4</v>
      </c>
      <c r="B167" s="53" t="s">
        <v>63</v>
      </c>
      <c r="C167" s="54" t="s">
        <v>64</v>
      </c>
      <c r="D167" s="54">
        <v>45199</v>
      </c>
      <c r="E167" s="55" t="s">
        <v>65</v>
      </c>
      <c r="F167" s="55" t="s">
        <v>66</v>
      </c>
      <c r="G167" s="56">
        <v>2024</v>
      </c>
      <c r="H167" s="57">
        <v>170481000</v>
      </c>
      <c r="I167" s="14">
        <f t="shared" si="98"/>
        <v>384325000</v>
      </c>
      <c r="J167" s="67">
        <v>554806000</v>
      </c>
      <c r="K167" s="57">
        <v>54059000</v>
      </c>
      <c r="L167" s="14">
        <f t="shared" si="99"/>
        <v>121868000</v>
      </c>
      <c r="M167" s="67">
        <v>175927000</v>
      </c>
      <c r="N167" s="14">
        <f t="shared" si="100"/>
        <v>116422000</v>
      </c>
      <c r="O167" s="14">
        <f t="shared" si="101"/>
        <v>262457000</v>
      </c>
      <c r="P167" s="15">
        <f t="shared" si="102"/>
        <v>378879000</v>
      </c>
      <c r="Q167" s="57">
        <v>138698000</v>
      </c>
      <c r="R167" s="57">
        <v>43981000</v>
      </c>
      <c r="S167" s="15">
        <f t="shared" si="123"/>
        <v>94717000</v>
      </c>
      <c r="T167" s="14">
        <f t="shared" si="103"/>
        <v>31783000</v>
      </c>
      <c r="U167" s="14">
        <f t="shared" si="104"/>
        <v>21705000</v>
      </c>
      <c r="V167" s="14">
        <f t="shared" si="105"/>
        <v>416108000</v>
      </c>
      <c r="W167" s="14">
        <f t="shared" si="106"/>
        <v>284162000</v>
      </c>
      <c r="X167" s="70">
        <v>1</v>
      </c>
      <c r="Y167" s="14">
        <f t="shared" si="107"/>
        <v>21705000</v>
      </c>
      <c r="Z167" s="15">
        <f t="shared" si="108"/>
        <v>284162000</v>
      </c>
      <c r="AA167" s="57">
        <v>0</v>
      </c>
      <c r="AB167" s="57">
        <v>0</v>
      </c>
      <c r="AC167" s="15">
        <f t="shared" si="85"/>
        <v>0</v>
      </c>
      <c r="AD167" s="14">
        <f t="shared" si="109"/>
        <v>554806000</v>
      </c>
      <c r="AE167" s="15">
        <f t="shared" si="110"/>
        <v>554806000</v>
      </c>
      <c r="AF167" s="70">
        <v>1.26</v>
      </c>
      <c r="AG167" s="70">
        <v>0</v>
      </c>
      <c r="AH167" s="14">
        <f t="shared" si="86"/>
        <v>699055560</v>
      </c>
      <c r="AI167" s="15">
        <f t="shared" si="87"/>
        <v>699055560</v>
      </c>
      <c r="AJ167" s="16">
        <f t="shared" si="111"/>
        <v>9</v>
      </c>
      <c r="AK167" s="71">
        <v>9</v>
      </c>
      <c r="AL167" s="72">
        <v>5.2555040428474031E-2</v>
      </c>
      <c r="AM167" s="18">
        <f t="shared" si="88"/>
        <v>0.96231307919562947</v>
      </c>
      <c r="AN167" s="14">
        <f t="shared" si="112"/>
        <v>273452809.21038848</v>
      </c>
      <c r="AO167" s="15">
        <f t="shared" si="113"/>
        <v>273452809.21038848</v>
      </c>
      <c r="AP167" s="16">
        <f t="shared" si="114"/>
        <v>9</v>
      </c>
      <c r="AQ167" s="19">
        <f t="shared" si="115"/>
        <v>9</v>
      </c>
      <c r="AR167" s="17">
        <f t="shared" si="116"/>
        <v>5.2555040428474031E-2</v>
      </c>
      <c r="AS167" s="18">
        <f t="shared" si="89"/>
        <v>0.96231307919562947</v>
      </c>
      <c r="AT167" s="73">
        <v>0.88450765268544418</v>
      </c>
      <c r="AU167" s="14">
        <f t="shared" si="90"/>
        <v>595017415.88424575</v>
      </c>
      <c r="AV167" s="15">
        <f t="shared" si="120"/>
        <v>595017415.88424575</v>
      </c>
      <c r="AW167" s="74">
        <v>7.2144853467420111E-2</v>
      </c>
      <c r="AX167" s="14">
        <f t="shared" si="91"/>
        <v>50433260.941785306</v>
      </c>
      <c r="AY167" s="15">
        <f t="shared" si="92"/>
        <v>42927444.279531881</v>
      </c>
      <c r="AZ167" s="75">
        <v>2.3E-3</v>
      </c>
      <c r="BA167" s="20">
        <f t="shared" si="93"/>
        <v>1276053.8</v>
      </c>
      <c r="BB167" s="20">
        <f t="shared" si="94"/>
        <v>1227963.2614972841</v>
      </c>
      <c r="BC167" s="20">
        <f t="shared" si="95"/>
        <v>1276053.8</v>
      </c>
      <c r="BD167" s="21">
        <f t="shared" si="96"/>
        <v>1227963.2614972841</v>
      </c>
      <c r="BE167" s="20">
        <f t="shared" si="117"/>
        <v>466602874.74178529</v>
      </c>
      <c r="BF167" s="20">
        <f t="shared" si="121"/>
        <v>365720014.21488637</v>
      </c>
      <c r="BG167" s="22">
        <f t="shared" si="124"/>
        <v>94717000</v>
      </c>
      <c r="BH167" s="22">
        <f t="shared" si="97"/>
        <v>-271003014.21488637</v>
      </c>
      <c r="BI167" s="53">
        <v>1</v>
      </c>
      <c r="BJ167" s="22">
        <f t="shared" si="118"/>
        <v>371885874.74178529</v>
      </c>
      <c r="BK167" s="22">
        <f t="shared" si="119"/>
        <v>271003014.21488637</v>
      </c>
      <c r="BL167" s="23">
        <f t="shared" si="122"/>
        <v>365720014.21488637</v>
      </c>
    </row>
    <row r="168" spans="1:64" hidden="1" x14ac:dyDescent="0.25">
      <c r="A168" s="53">
        <v>4</v>
      </c>
      <c r="B168" s="53" t="s">
        <v>63</v>
      </c>
      <c r="C168" s="54" t="s">
        <v>64</v>
      </c>
      <c r="D168" s="54">
        <v>45199</v>
      </c>
      <c r="E168" s="55" t="s">
        <v>67</v>
      </c>
      <c r="F168" s="55" t="s">
        <v>66</v>
      </c>
      <c r="G168" s="56">
        <v>2022</v>
      </c>
      <c r="H168" s="57">
        <v>283142262</v>
      </c>
      <c r="I168" s="14">
        <f t="shared" si="98"/>
        <v>0</v>
      </c>
      <c r="J168" s="67">
        <v>283142262</v>
      </c>
      <c r="K168" s="57">
        <v>84979839</v>
      </c>
      <c r="L168" s="14">
        <f t="shared" si="99"/>
        <v>0</v>
      </c>
      <c r="M168" s="67">
        <v>84979839</v>
      </c>
      <c r="N168" s="14">
        <f t="shared" si="100"/>
        <v>198162423</v>
      </c>
      <c r="O168" s="14">
        <f t="shared" si="101"/>
        <v>0</v>
      </c>
      <c r="P168" s="15">
        <f t="shared" si="102"/>
        <v>198162423</v>
      </c>
      <c r="Q168" s="57">
        <v>283142262</v>
      </c>
      <c r="R168" s="57">
        <v>84979839</v>
      </c>
      <c r="S168" s="15">
        <f t="shared" si="123"/>
        <v>198162423</v>
      </c>
      <c r="T168" s="14">
        <f t="shared" si="103"/>
        <v>0</v>
      </c>
      <c r="U168" s="14">
        <f t="shared" si="104"/>
        <v>0</v>
      </c>
      <c r="V168" s="14">
        <f t="shared" si="105"/>
        <v>0</v>
      </c>
      <c r="W168" s="14">
        <f t="shared" si="106"/>
        <v>0</v>
      </c>
      <c r="X168" s="70">
        <v>1</v>
      </c>
      <c r="Y168" s="14">
        <f t="shared" si="107"/>
        <v>0</v>
      </c>
      <c r="Z168" s="15">
        <f t="shared" si="108"/>
        <v>0</v>
      </c>
      <c r="AA168" s="57">
        <v>283142262</v>
      </c>
      <c r="AB168" s="57">
        <v>84979839</v>
      </c>
      <c r="AC168" s="15">
        <f t="shared" si="85"/>
        <v>198162423</v>
      </c>
      <c r="AD168" s="14">
        <f t="shared" si="109"/>
        <v>0</v>
      </c>
      <c r="AE168" s="15">
        <f t="shared" si="110"/>
        <v>0</v>
      </c>
      <c r="AF168" s="70">
        <v>0.75</v>
      </c>
      <c r="AG168" s="70">
        <v>0</v>
      </c>
      <c r="AH168" s="14">
        <f t="shared" si="86"/>
        <v>0</v>
      </c>
      <c r="AI168" s="15">
        <f t="shared" si="87"/>
        <v>0</v>
      </c>
      <c r="AJ168" s="16">
        <f t="shared" si="111"/>
        <v>0</v>
      </c>
      <c r="AK168" s="71">
        <v>0</v>
      </c>
      <c r="AL168" s="72">
        <v>0</v>
      </c>
      <c r="AM168" s="18">
        <f t="shared" si="88"/>
        <v>1</v>
      </c>
      <c r="AN168" s="14">
        <f t="shared" si="112"/>
        <v>0</v>
      </c>
      <c r="AO168" s="15">
        <f t="shared" si="113"/>
        <v>0</v>
      </c>
      <c r="AP168" s="16">
        <f t="shared" si="114"/>
        <v>0</v>
      </c>
      <c r="AQ168" s="19">
        <f t="shared" si="115"/>
        <v>0</v>
      </c>
      <c r="AR168" s="17">
        <f t="shared" si="116"/>
        <v>0</v>
      </c>
      <c r="AS168" s="18">
        <f t="shared" si="89"/>
        <v>1</v>
      </c>
      <c r="AT168" s="73">
        <v>0.86443752692586795</v>
      </c>
      <c r="AU168" s="14">
        <f t="shared" si="90"/>
        <v>0</v>
      </c>
      <c r="AV168" s="15">
        <f t="shared" si="120"/>
        <v>0</v>
      </c>
      <c r="AW168" s="74">
        <v>9.7948479432115043E-2</v>
      </c>
      <c r="AX168" s="14">
        <f t="shared" si="91"/>
        <v>0</v>
      </c>
      <c r="AY168" s="15">
        <f t="shared" si="92"/>
        <v>0</v>
      </c>
      <c r="AZ168" s="75">
        <v>3.2000000000000002E-3</v>
      </c>
      <c r="BA168" s="20">
        <f t="shared" si="93"/>
        <v>0</v>
      </c>
      <c r="BB168" s="20">
        <f t="shared" si="94"/>
        <v>0</v>
      </c>
      <c r="BC168" s="20">
        <f t="shared" si="95"/>
        <v>0</v>
      </c>
      <c r="BD168" s="21">
        <f t="shared" si="96"/>
        <v>0</v>
      </c>
      <c r="BE168" s="20">
        <f t="shared" si="117"/>
        <v>0</v>
      </c>
      <c r="BF168" s="20">
        <f t="shared" si="121"/>
        <v>0</v>
      </c>
      <c r="BG168" s="22">
        <f t="shared" si="124"/>
        <v>0</v>
      </c>
      <c r="BH168" s="22">
        <f t="shared" si="97"/>
        <v>0</v>
      </c>
      <c r="BI168" s="53">
        <v>1</v>
      </c>
      <c r="BJ168" s="22">
        <f t="shared" si="118"/>
        <v>0</v>
      </c>
      <c r="BK168" s="22">
        <f t="shared" si="119"/>
        <v>0</v>
      </c>
      <c r="BL168" s="23">
        <f t="shared" si="122"/>
        <v>0</v>
      </c>
    </row>
    <row r="169" spans="1:64" hidden="1" x14ac:dyDescent="0.25">
      <c r="A169" s="53">
        <v>4</v>
      </c>
      <c r="B169" s="53" t="s">
        <v>63</v>
      </c>
      <c r="C169" s="54" t="s">
        <v>64</v>
      </c>
      <c r="D169" s="54">
        <v>45199</v>
      </c>
      <c r="E169" s="55" t="s">
        <v>67</v>
      </c>
      <c r="F169" s="55" t="s">
        <v>66</v>
      </c>
      <c r="G169" s="56">
        <v>2023</v>
      </c>
      <c r="H169" s="57">
        <v>308971348</v>
      </c>
      <c r="I169" s="14">
        <f t="shared" si="98"/>
        <v>9447000</v>
      </c>
      <c r="J169" s="67">
        <v>318418348</v>
      </c>
      <c r="K169" s="57">
        <v>99684846</v>
      </c>
      <c r="L169" s="14">
        <f t="shared" si="99"/>
        <v>3353000</v>
      </c>
      <c r="M169" s="67">
        <v>103037846</v>
      </c>
      <c r="N169" s="14">
        <f t="shared" si="100"/>
        <v>209286502</v>
      </c>
      <c r="O169" s="14">
        <f t="shared" si="101"/>
        <v>6094000</v>
      </c>
      <c r="P169" s="15">
        <f t="shared" si="102"/>
        <v>215380502</v>
      </c>
      <c r="Q169" s="57">
        <v>300290348</v>
      </c>
      <c r="R169" s="57">
        <v>96602846</v>
      </c>
      <c r="S169" s="15">
        <f t="shared" si="123"/>
        <v>203687502</v>
      </c>
      <c r="T169" s="14">
        <f t="shared" si="103"/>
        <v>8681000</v>
      </c>
      <c r="U169" s="14">
        <f t="shared" si="104"/>
        <v>5599000</v>
      </c>
      <c r="V169" s="14">
        <f t="shared" si="105"/>
        <v>18128000</v>
      </c>
      <c r="W169" s="14">
        <f t="shared" si="106"/>
        <v>11693000</v>
      </c>
      <c r="X169" s="70">
        <v>1</v>
      </c>
      <c r="Y169" s="14">
        <f t="shared" si="107"/>
        <v>5599000</v>
      </c>
      <c r="Z169" s="15">
        <f t="shared" si="108"/>
        <v>11693000</v>
      </c>
      <c r="AA169" s="57">
        <v>243329578</v>
      </c>
      <c r="AB169" s="57">
        <v>78506540.063303813</v>
      </c>
      <c r="AC169" s="15">
        <f t="shared" si="85"/>
        <v>164823037.93669617</v>
      </c>
      <c r="AD169" s="14">
        <f t="shared" si="109"/>
        <v>75088770</v>
      </c>
      <c r="AE169" s="15">
        <f t="shared" si="110"/>
        <v>75088770</v>
      </c>
      <c r="AF169" s="70">
        <v>0.78900000000000003</v>
      </c>
      <c r="AG169" s="70">
        <v>0</v>
      </c>
      <c r="AH169" s="14">
        <f t="shared" si="86"/>
        <v>59245039.530000001</v>
      </c>
      <c r="AI169" s="15">
        <f t="shared" si="87"/>
        <v>59245039.530000001</v>
      </c>
      <c r="AJ169" s="16">
        <f t="shared" si="111"/>
        <v>1.5</v>
      </c>
      <c r="AK169" s="71">
        <v>3</v>
      </c>
      <c r="AL169" s="72">
        <v>5.2555040428474031E-2</v>
      </c>
      <c r="AM169" s="18">
        <f t="shared" si="88"/>
        <v>0.99361788027511155</v>
      </c>
      <c r="AN169" s="14">
        <f t="shared" si="112"/>
        <v>11618373.874056879</v>
      </c>
      <c r="AO169" s="15">
        <f t="shared" si="113"/>
        <v>11618373.874056879</v>
      </c>
      <c r="AP169" s="16">
        <f t="shared" si="114"/>
        <v>1.5</v>
      </c>
      <c r="AQ169" s="19">
        <f t="shared" si="115"/>
        <v>3</v>
      </c>
      <c r="AR169" s="17">
        <f t="shared" si="116"/>
        <v>5.2555040428474031E-2</v>
      </c>
      <c r="AS169" s="18">
        <f t="shared" si="89"/>
        <v>0.99361788027511155</v>
      </c>
      <c r="AT169" s="73">
        <v>0.86443752692586795</v>
      </c>
      <c r="AU169" s="14">
        <f t="shared" si="90"/>
        <v>50886783.90092466</v>
      </c>
      <c r="AV169" s="15">
        <f t="shared" si="120"/>
        <v>50886783.90092466</v>
      </c>
      <c r="AW169" s="74">
        <v>9.7948479432115043E-2</v>
      </c>
      <c r="AX169" s="14">
        <f t="shared" si="91"/>
        <v>5802961.5358590474</v>
      </c>
      <c r="AY169" s="15">
        <f t="shared" si="92"/>
        <v>4984283.1062862016</v>
      </c>
      <c r="AZ169" s="75">
        <v>3.2000000000000002E-3</v>
      </c>
      <c r="BA169" s="20">
        <f t="shared" si="93"/>
        <v>240284.06400000001</v>
      </c>
      <c r="BB169" s="20">
        <f t="shared" si="94"/>
        <v>238750.54233556925</v>
      </c>
      <c r="BC169" s="20">
        <f t="shared" si="95"/>
        <v>240284.06400000001</v>
      </c>
      <c r="BD169" s="21">
        <f t="shared" si="96"/>
        <v>238750.54233556925</v>
      </c>
      <c r="BE169" s="20">
        <f t="shared" si="117"/>
        <v>53595285.129859053</v>
      </c>
      <c r="BF169" s="20">
        <f t="shared" si="121"/>
        <v>44491443.67548956</v>
      </c>
      <c r="BG169" s="22">
        <f t="shared" si="124"/>
        <v>38864464.063303828</v>
      </c>
      <c r="BH169" s="22">
        <f t="shared" si="97"/>
        <v>-5626979.6121857315</v>
      </c>
      <c r="BI169" s="53">
        <v>1</v>
      </c>
      <c r="BJ169" s="22">
        <f t="shared" si="118"/>
        <v>14730821.066555224</v>
      </c>
      <c r="BK169" s="22">
        <f t="shared" si="119"/>
        <v>5626979.6121857315</v>
      </c>
      <c r="BL169" s="23">
        <f t="shared" si="122"/>
        <v>44491443.67548956</v>
      </c>
    </row>
    <row r="170" spans="1:64" hidden="1" x14ac:dyDescent="0.25">
      <c r="A170" s="53">
        <v>4</v>
      </c>
      <c r="B170" s="53" t="s">
        <v>63</v>
      </c>
      <c r="C170" s="54" t="s">
        <v>64</v>
      </c>
      <c r="D170" s="54">
        <v>45199</v>
      </c>
      <c r="E170" s="55" t="s">
        <v>67</v>
      </c>
      <c r="F170" s="55" t="s">
        <v>66</v>
      </c>
      <c r="G170" s="56">
        <v>2024</v>
      </c>
      <c r="H170" s="57">
        <v>99518000</v>
      </c>
      <c r="I170" s="14">
        <f t="shared" si="98"/>
        <v>213924000</v>
      </c>
      <c r="J170" s="67">
        <v>313442000</v>
      </c>
      <c r="K170" s="57">
        <v>35328000</v>
      </c>
      <c r="L170" s="14">
        <f t="shared" si="99"/>
        <v>75943000</v>
      </c>
      <c r="M170" s="67">
        <v>111271000</v>
      </c>
      <c r="N170" s="14">
        <f t="shared" si="100"/>
        <v>64190000</v>
      </c>
      <c r="O170" s="14">
        <f t="shared" si="101"/>
        <v>137981000</v>
      </c>
      <c r="P170" s="15">
        <f t="shared" si="102"/>
        <v>202171000</v>
      </c>
      <c r="Q170" s="57">
        <v>76973000</v>
      </c>
      <c r="R170" s="57">
        <v>27325000</v>
      </c>
      <c r="S170" s="15">
        <f t="shared" si="123"/>
        <v>49648000</v>
      </c>
      <c r="T170" s="14">
        <f t="shared" si="103"/>
        <v>22545000</v>
      </c>
      <c r="U170" s="14">
        <f t="shared" si="104"/>
        <v>14542000</v>
      </c>
      <c r="V170" s="14">
        <f t="shared" si="105"/>
        <v>236469000</v>
      </c>
      <c r="W170" s="14">
        <f t="shared" si="106"/>
        <v>152523000</v>
      </c>
      <c r="X170" s="70">
        <v>1</v>
      </c>
      <c r="Y170" s="14">
        <f t="shared" si="107"/>
        <v>14542000</v>
      </c>
      <c r="Z170" s="15">
        <f t="shared" si="108"/>
        <v>152523000</v>
      </c>
      <c r="AA170" s="57">
        <v>0</v>
      </c>
      <c r="AB170" s="57">
        <v>0</v>
      </c>
      <c r="AC170" s="15">
        <f t="shared" si="85"/>
        <v>0</v>
      </c>
      <c r="AD170" s="14">
        <f t="shared" si="109"/>
        <v>313442000</v>
      </c>
      <c r="AE170" s="15">
        <f t="shared" si="110"/>
        <v>313442000</v>
      </c>
      <c r="AF170" s="70">
        <v>0.80800000000000005</v>
      </c>
      <c r="AG170" s="70">
        <v>0</v>
      </c>
      <c r="AH170" s="14">
        <f t="shared" si="86"/>
        <v>253261136.00000003</v>
      </c>
      <c r="AI170" s="15">
        <f t="shared" si="87"/>
        <v>253261136.00000003</v>
      </c>
      <c r="AJ170" s="16">
        <f t="shared" si="111"/>
        <v>9</v>
      </c>
      <c r="AK170" s="71">
        <v>9</v>
      </c>
      <c r="AL170" s="72">
        <v>5.2555040428474031E-2</v>
      </c>
      <c r="AM170" s="18">
        <f t="shared" si="88"/>
        <v>0.96231307919562947</v>
      </c>
      <c r="AN170" s="14">
        <f t="shared" si="112"/>
        <v>146774877.778155</v>
      </c>
      <c r="AO170" s="15">
        <f t="shared" si="113"/>
        <v>146774877.778155</v>
      </c>
      <c r="AP170" s="16">
        <f t="shared" si="114"/>
        <v>9</v>
      </c>
      <c r="AQ170" s="19">
        <f t="shared" si="115"/>
        <v>9</v>
      </c>
      <c r="AR170" s="17">
        <f t="shared" si="116"/>
        <v>5.2555040428474031E-2</v>
      </c>
      <c r="AS170" s="18">
        <f t="shared" si="89"/>
        <v>0.96231307919562947</v>
      </c>
      <c r="AT170" s="73">
        <v>0.86443752692586795</v>
      </c>
      <c r="AU170" s="14">
        <f t="shared" si="90"/>
        <v>210677691.66439226</v>
      </c>
      <c r="AV170" s="15">
        <f t="shared" si="120"/>
        <v>210677691.66439226</v>
      </c>
      <c r="AW170" s="74">
        <v>9.7948479432115043E-2</v>
      </c>
      <c r="AX170" s="14">
        <f t="shared" si="91"/>
        <v>24806543.170450095</v>
      </c>
      <c r="AY170" s="15">
        <f t="shared" si="92"/>
        <v>20635559.548795201</v>
      </c>
      <c r="AZ170" s="75">
        <v>3.2000000000000002E-3</v>
      </c>
      <c r="BA170" s="20">
        <f t="shared" si="93"/>
        <v>1003014.4</v>
      </c>
      <c r="BB170" s="20">
        <f t="shared" si="94"/>
        <v>965213.87574155675</v>
      </c>
      <c r="BC170" s="20">
        <f t="shared" si="95"/>
        <v>1003014.4</v>
      </c>
      <c r="BD170" s="21">
        <f t="shared" si="96"/>
        <v>965213.87574155675</v>
      </c>
      <c r="BE170" s="20">
        <f t="shared" si="117"/>
        <v>126547693.57045013</v>
      </c>
      <c r="BF170" s="20">
        <f t="shared" si="121"/>
        <v>85503587.310774028</v>
      </c>
      <c r="BG170" s="22">
        <f t="shared" si="124"/>
        <v>49648000</v>
      </c>
      <c r="BH170" s="22">
        <f t="shared" si="97"/>
        <v>-35855587.310774028</v>
      </c>
      <c r="BI170" s="53">
        <v>1</v>
      </c>
      <c r="BJ170" s="22">
        <f t="shared" si="118"/>
        <v>76899693.570450127</v>
      </c>
      <c r="BK170" s="22">
        <f t="shared" si="119"/>
        <v>35855587.310774028</v>
      </c>
      <c r="BL170" s="23">
        <f t="shared" si="122"/>
        <v>85503587.310774028</v>
      </c>
    </row>
    <row r="171" spans="1:64" hidden="1" x14ac:dyDescent="0.25">
      <c r="A171" s="53">
        <v>4</v>
      </c>
      <c r="B171" s="53" t="s">
        <v>63</v>
      </c>
      <c r="C171" s="54" t="s">
        <v>64</v>
      </c>
      <c r="D171" s="54">
        <v>45199</v>
      </c>
      <c r="E171" s="55" t="s">
        <v>68</v>
      </c>
      <c r="F171" s="55" t="s">
        <v>66</v>
      </c>
      <c r="G171" s="56">
        <v>2022</v>
      </c>
      <c r="H171" s="57">
        <v>162650155</v>
      </c>
      <c r="I171" s="14">
        <f t="shared" si="98"/>
        <v>0</v>
      </c>
      <c r="J171" s="67">
        <v>162650155</v>
      </c>
      <c r="K171" s="57">
        <v>48898538</v>
      </c>
      <c r="L171" s="14">
        <f t="shared" si="99"/>
        <v>0</v>
      </c>
      <c r="M171" s="67">
        <v>48898538</v>
      </c>
      <c r="N171" s="14">
        <f t="shared" si="100"/>
        <v>113751617</v>
      </c>
      <c r="O171" s="14">
        <f t="shared" si="101"/>
        <v>0</v>
      </c>
      <c r="P171" s="15">
        <f t="shared" si="102"/>
        <v>113751617</v>
      </c>
      <c r="Q171" s="57">
        <v>162650155</v>
      </c>
      <c r="R171" s="57">
        <v>48898538</v>
      </c>
      <c r="S171" s="15">
        <f t="shared" si="123"/>
        <v>113751617</v>
      </c>
      <c r="T171" s="14">
        <f t="shared" si="103"/>
        <v>0</v>
      </c>
      <c r="U171" s="14">
        <f t="shared" si="104"/>
        <v>0</v>
      </c>
      <c r="V171" s="14">
        <f t="shared" si="105"/>
        <v>0</v>
      </c>
      <c r="W171" s="14">
        <f t="shared" si="106"/>
        <v>0</v>
      </c>
      <c r="X171" s="70">
        <v>1</v>
      </c>
      <c r="Y171" s="14">
        <f t="shared" si="107"/>
        <v>0</v>
      </c>
      <c r="Z171" s="15">
        <f t="shared" si="108"/>
        <v>0</v>
      </c>
      <c r="AA171" s="57">
        <v>162650155</v>
      </c>
      <c r="AB171" s="57">
        <v>48898538</v>
      </c>
      <c r="AC171" s="15">
        <f t="shared" si="85"/>
        <v>113751617</v>
      </c>
      <c r="AD171" s="14">
        <f t="shared" si="109"/>
        <v>0</v>
      </c>
      <c r="AE171" s="15">
        <f t="shared" si="110"/>
        <v>0</v>
      </c>
      <c r="AF171" s="70">
        <v>0.94099999999999995</v>
      </c>
      <c r="AG171" s="70">
        <v>0</v>
      </c>
      <c r="AH171" s="14">
        <f t="shared" si="86"/>
        <v>0</v>
      </c>
      <c r="AI171" s="15">
        <f t="shared" si="87"/>
        <v>0</v>
      </c>
      <c r="AJ171" s="16">
        <f t="shared" si="111"/>
        <v>0</v>
      </c>
      <c r="AK171" s="71">
        <v>0</v>
      </c>
      <c r="AL171" s="72">
        <v>0</v>
      </c>
      <c r="AM171" s="18">
        <f t="shared" si="88"/>
        <v>1</v>
      </c>
      <c r="AN171" s="14">
        <f t="shared" si="112"/>
        <v>0</v>
      </c>
      <c r="AO171" s="15">
        <f t="shared" si="113"/>
        <v>0</v>
      </c>
      <c r="AP171" s="16">
        <f t="shared" si="114"/>
        <v>0</v>
      </c>
      <c r="AQ171" s="19">
        <f t="shared" si="115"/>
        <v>0</v>
      </c>
      <c r="AR171" s="17">
        <f t="shared" si="116"/>
        <v>0</v>
      </c>
      <c r="AS171" s="18">
        <f t="shared" si="89"/>
        <v>1</v>
      </c>
      <c r="AT171" s="73">
        <v>0.88711254583132626</v>
      </c>
      <c r="AU171" s="14">
        <f t="shared" si="90"/>
        <v>0</v>
      </c>
      <c r="AV171" s="15">
        <f t="shared" si="120"/>
        <v>0</v>
      </c>
      <c r="AW171" s="74">
        <v>9.5000737699733079E-2</v>
      </c>
      <c r="AX171" s="14">
        <f t="shared" si="91"/>
        <v>0</v>
      </c>
      <c r="AY171" s="15">
        <f t="shared" si="92"/>
        <v>0</v>
      </c>
      <c r="AZ171" s="75">
        <v>4.8999999999999998E-3</v>
      </c>
      <c r="BA171" s="20">
        <f t="shared" si="93"/>
        <v>0</v>
      </c>
      <c r="BB171" s="20">
        <f t="shared" si="94"/>
        <v>0</v>
      </c>
      <c r="BC171" s="20">
        <f t="shared" si="95"/>
        <v>0</v>
      </c>
      <c r="BD171" s="21">
        <f t="shared" si="96"/>
        <v>0</v>
      </c>
      <c r="BE171" s="20">
        <f t="shared" si="117"/>
        <v>0</v>
      </c>
      <c r="BF171" s="20">
        <f t="shared" si="121"/>
        <v>0</v>
      </c>
      <c r="BG171" s="22">
        <f t="shared" si="124"/>
        <v>0</v>
      </c>
      <c r="BH171" s="22">
        <f t="shared" si="97"/>
        <v>0</v>
      </c>
      <c r="BI171" s="53">
        <v>1</v>
      </c>
      <c r="BJ171" s="22">
        <f t="shared" si="118"/>
        <v>0</v>
      </c>
      <c r="BK171" s="22">
        <f t="shared" si="119"/>
        <v>0</v>
      </c>
      <c r="BL171" s="23">
        <f t="shared" si="122"/>
        <v>0</v>
      </c>
    </row>
    <row r="172" spans="1:64" hidden="1" x14ac:dyDescent="0.25">
      <c r="A172" s="53">
        <v>4</v>
      </c>
      <c r="B172" s="53" t="s">
        <v>63</v>
      </c>
      <c r="C172" s="54" t="s">
        <v>64</v>
      </c>
      <c r="D172" s="54">
        <v>45199</v>
      </c>
      <c r="E172" s="55" t="s">
        <v>68</v>
      </c>
      <c r="F172" s="55" t="s">
        <v>66</v>
      </c>
      <c r="G172" s="56">
        <v>2023</v>
      </c>
      <c r="H172" s="57">
        <v>177146077</v>
      </c>
      <c r="I172" s="14">
        <f t="shared" si="98"/>
        <v>5592000</v>
      </c>
      <c r="J172" s="67">
        <v>182738077</v>
      </c>
      <c r="K172" s="57">
        <v>57699318</v>
      </c>
      <c r="L172" s="14">
        <f t="shared" si="99"/>
        <v>1985000</v>
      </c>
      <c r="M172" s="67">
        <v>59684318</v>
      </c>
      <c r="N172" s="14">
        <f t="shared" si="100"/>
        <v>119446759</v>
      </c>
      <c r="O172" s="14">
        <f t="shared" si="101"/>
        <v>3607000</v>
      </c>
      <c r="P172" s="15">
        <f t="shared" si="102"/>
        <v>123053759</v>
      </c>
      <c r="Q172" s="57">
        <v>172034077</v>
      </c>
      <c r="R172" s="57">
        <v>55884318</v>
      </c>
      <c r="S172" s="15">
        <f t="shared" si="123"/>
        <v>116149759</v>
      </c>
      <c r="T172" s="14">
        <f t="shared" si="103"/>
        <v>5112000</v>
      </c>
      <c r="U172" s="14">
        <f t="shared" si="104"/>
        <v>3297000</v>
      </c>
      <c r="V172" s="14">
        <f t="shared" si="105"/>
        <v>10704000</v>
      </c>
      <c r="W172" s="14">
        <f t="shared" si="106"/>
        <v>6904000</v>
      </c>
      <c r="X172" s="70">
        <v>1</v>
      </c>
      <c r="Y172" s="14">
        <f t="shared" si="107"/>
        <v>3297000</v>
      </c>
      <c r="Z172" s="15">
        <f t="shared" si="108"/>
        <v>6904000</v>
      </c>
      <c r="AA172" s="57">
        <v>135973728</v>
      </c>
      <c r="AB172" s="57">
        <v>44288823.689375319</v>
      </c>
      <c r="AC172" s="15">
        <f t="shared" si="85"/>
        <v>91684904.310624689</v>
      </c>
      <c r="AD172" s="14">
        <f t="shared" si="109"/>
        <v>46764349</v>
      </c>
      <c r="AE172" s="15">
        <f t="shared" si="110"/>
        <v>46764349</v>
      </c>
      <c r="AF172" s="70">
        <v>0.98199999999999998</v>
      </c>
      <c r="AG172" s="70">
        <v>0</v>
      </c>
      <c r="AH172" s="14">
        <f t="shared" si="86"/>
        <v>45922590.718000002</v>
      </c>
      <c r="AI172" s="15">
        <f t="shared" si="87"/>
        <v>45922590.718000002</v>
      </c>
      <c r="AJ172" s="16">
        <f t="shared" si="111"/>
        <v>1.5</v>
      </c>
      <c r="AK172" s="71">
        <v>3</v>
      </c>
      <c r="AL172" s="72">
        <v>5.2555040428474031E-2</v>
      </c>
      <c r="AM172" s="18">
        <f t="shared" si="88"/>
        <v>0.99361788027511155</v>
      </c>
      <c r="AN172" s="14">
        <f t="shared" si="112"/>
        <v>6859937.8454193706</v>
      </c>
      <c r="AO172" s="15">
        <f t="shared" si="113"/>
        <v>6859937.8454193706</v>
      </c>
      <c r="AP172" s="16">
        <f t="shared" si="114"/>
        <v>1.5</v>
      </c>
      <c r="AQ172" s="19">
        <f t="shared" si="115"/>
        <v>3</v>
      </c>
      <c r="AR172" s="17">
        <f t="shared" si="116"/>
        <v>5.2555040428474031E-2</v>
      </c>
      <c r="AS172" s="18">
        <f t="shared" si="89"/>
        <v>0.99361788027511155</v>
      </c>
      <c r="AT172" s="73">
        <v>0.88711254583132626</v>
      </c>
      <c r="AU172" s="14">
        <f t="shared" si="90"/>
        <v>40478508.337993123</v>
      </c>
      <c r="AV172" s="15">
        <f t="shared" si="120"/>
        <v>40478508.337993123</v>
      </c>
      <c r="AW172" s="74">
        <v>9.5000737699733079E-2</v>
      </c>
      <c r="AX172" s="14">
        <f t="shared" si="91"/>
        <v>4362679.995292915</v>
      </c>
      <c r="AY172" s="15">
        <f t="shared" si="92"/>
        <v>3845488.1530941431</v>
      </c>
      <c r="AZ172" s="75">
        <v>4.8999999999999998E-3</v>
      </c>
      <c r="BA172" s="20">
        <f t="shared" si="93"/>
        <v>229145.3101</v>
      </c>
      <c r="BB172" s="20">
        <f t="shared" si="94"/>
        <v>227682.87729654511</v>
      </c>
      <c r="BC172" s="20">
        <f t="shared" si="95"/>
        <v>229145.3101</v>
      </c>
      <c r="BD172" s="21">
        <f t="shared" si="96"/>
        <v>227682.87729654511</v>
      </c>
      <c r="BE172" s="20">
        <f t="shared" si="117"/>
        <v>43610416.023392916</v>
      </c>
      <c r="BF172" s="20">
        <f t="shared" si="121"/>
        <v>37691741.52296444</v>
      </c>
      <c r="BG172" s="22">
        <f t="shared" si="124"/>
        <v>24464854.689375311</v>
      </c>
      <c r="BH172" s="22">
        <f t="shared" si="97"/>
        <v>-13226886.833589129</v>
      </c>
      <c r="BI172" s="53">
        <v>1</v>
      </c>
      <c r="BJ172" s="22">
        <f t="shared" si="118"/>
        <v>19145561.334017605</v>
      </c>
      <c r="BK172" s="22">
        <f t="shared" si="119"/>
        <v>13226886.833589129</v>
      </c>
      <c r="BL172" s="23">
        <f t="shared" si="122"/>
        <v>37691741.52296444</v>
      </c>
    </row>
    <row r="173" spans="1:64" hidden="1" x14ac:dyDescent="0.25">
      <c r="A173" s="53">
        <v>4</v>
      </c>
      <c r="B173" s="53" t="s">
        <v>63</v>
      </c>
      <c r="C173" s="54" t="s">
        <v>64</v>
      </c>
      <c r="D173" s="54">
        <v>45199</v>
      </c>
      <c r="E173" s="55" t="s">
        <v>68</v>
      </c>
      <c r="F173" s="55" t="s">
        <v>66</v>
      </c>
      <c r="G173" s="56">
        <v>2024</v>
      </c>
      <c r="H173" s="57">
        <v>60899000</v>
      </c>
      <c r="I173" s="14">
        <f t="shared" si="98"/>
        <v>130950000</v>
      </c>
      <c r="J173" s="67">
        <v>191849000</v>
      </c>
      <c r="K173" s="57">
        <v>21619000</v>
      </c>
      <c r="L173" s="14">
        <f t="shared" si="99"/>
        <v>46487000</v>
      </c>
      <c r="M173" s="67">
        <v>68106000</v>
      </c>
      <c r="N173" s="14">
        <f t="shared" si="100"/>
        <v>39280000</v>
      </c>
      <c r="O173" s="14">
        <f t="shared" si="101"/>
        <v>84463000</v>
      </c>
      <c r="P173" s="15">
        <f t="shared" si="102"/>
        <v>123743000</v>
      </c>
      <c r="Q173" s="57">
        <v>47516000</v>
      </c>
      <c r="R173" s="57">
        <v>16868000</v>
      </c>
      <c r="S173" s="15">
        <f t="shared" si="123"/>
        <v>30648000</v>
      </c>
      <c r="T173" s="14">
        <f t="shared" si="103"/>
        <v>13383000</v>
      </c>
      <c r="U173" s="14">
        <f t="shared" si="104"/>
        <v>8632000</v>
      </c>
      <c r="V173" s="14">
        <f t="shared" si="105"/>
        <v>144333000</v>
      </c>
      <c r="W173" s="14">
        <f t="shared" si="106"/>
        <v>93095000</v>
      </c>
      <c r="X173" s="70">
        <v>1</v>
      </c>
      <c r="Y173" s="14">
        <f t="shared" si="107"/>
        <v>8632000</v>
      </c>
      <c r="Z173" s="15">
        <f t="shared" si="108"/>
        <v>93095000</v>
      </c>
      <c r="AA173" s="57">
        <v>0</v>
      </c>
      <c r="AB173" s="57">
        <v>0</v>
      </c>
      <c r="AC173" s="15">
        <f t="shared" si="85"/>
        <v>0</v>
      </c>
      <c r="AD173" s="14">
        <f t="shared" si="109"/>
        <v>191849000</v>
      </c>
      <c r="AE173" s="15">
        <f t="shared" si="110"/>
        <v>191849000</v>
      </c>
      <c r="AF173" s="70">
        <v>1.008</v>
      </c>
      <c r="AG173" s="70">
        <v>0</v>
      </c>
      <c r="AH173" s="14">
        <f t="shared" si="86"/>
        <v>193383792</v>
      </c>
      <c r="AI173" s="15">
        <f t="shared" si="87"/>
        <v>193383792</v>
      </c>
      <c r="AJ173" s="16">
        <f t="shared" si="111"/>
        <v>9</v>
      </c>
      <c r="AK173" s="71">
        <v>9</v>
      </c>
      <c r="AL173" s="72">
        <v>5.2555040428474031E-2</v>
      </c>
      <c r="AM173" s="18">
        <f t="shared" si="88"/>
        <v>0.96231307919562947</v>
      </c>
      <c r="AN173" s="14">
        <f t="shared" si="112"/>
        <v>89586536.107717127</v>
      </c>
      <c r="AO173" s="15">
        <f t="shared" si="113"/>
        <v>89586536.107717127</v>
      </c>
      <c r="AP173" s="16">
        <f t="shared" si="114"/>
        <v>9</v>
      </c>
      <c r="AQ173" s="19">
        <f t="shared" si="115"/>
        <v>9</v>
      </c>
      <c r="AR173" s="17">
        <f t="shared" si="116"/>
        <v>5.2555040428474031E-2</v>
      </c>
      <c r="AS173" s="18">
        <f t="shared" si="89"/>
        <v>0.96231307919562947</v>
      </c>
      <c r="AT173" s="73">
        <v>0.88711254583132626</v>
      </c>
      <c r="AU173" s="14">
        <f t="shared" si="90"/>
        <v>165087876.63209787</v>
      </c>
      <c r="AV173" s="15">
        <f t="shared" si="120"/>
        <v>165087876.63209787</v>
      </c>
      <c r="AW173" s="74">
        <v>9.5000737699733079E-2</v>
      </c>
      <c r="AX173" s="14">
        <f t="shared" si="91"/>
        <v>18371602.89917174</v>
      </c>
      <c r="AY173" s="15">
        <f t="shared" si="92"/>
        <v>15683470.065331824</v>
      </c>
      <c r="AZ173" s="75">
        <v>4.8999999999999998E-3</v>
      </c>
      <c r="BA173" s="20">
        <f t="shared" si="93"/>
        <v>940060.1</v>
      </c>
      <c r="BB173" s="20">
        <f t="shared" si="94"/>
        <v>904632.12945995131</v>
      </c>
      <c r="BC173" s="20">
        <f t="shared" si="95"/>
        <v>940060.1</v>
      </c>
      <c r="BD173" s="21">
        <f t="shared" si="96"/>
        <v>904632.12945995131</v>
      </c>
      <c r="BE173" s="20">
        <f t="shared" si="117"/>
        <v>119600454.99917173</v>
      </c>
      <c r="BF173" s="20">
        <f t="shared" si="121"/>
        <v>92089442.719172508</v>
      </c>
      <c r="BG173" s="22">
        <f t="shared" si="124"/>
        <v>30648000</v>
      </c>
      <c r="BH173" s="22">
        <f t="shared" si="97"/>
        <v>-61441442.719172508</v>
      </c>
      <c r="BI173" s="53">
        <v>1</v>
      </c>
      <c r="BJ173" s="22">
        <f t="shared" si="118"/>
        <v>88952454.999171734</v>
      </c>
      <c r="BK173" s="22">
        <f t="shared" si="119"/>
        <v>61441442.719172508</v>
      </c>
      <c r="BL173" s="23">
        <f t="shared" si="122"/>
        <v>92089442.719172508</v>
      </c>
    </row>
    <row r="174" spans="1:64" hidden="1" x14ac:dyDescent="0.25">
      <c r="A174" s="53">
        <v>4</v>
      </c>
      <c r="B174" s="53" t="s">
        <v>63</v>
      </c>
      <c r="C174" s="54" t="s">
        <v>64</v>
      </c>
      <c r="D174" s="54">
        <v>45199</v>
      </c>
      <c r="E174" s="55" t="s">
        <v>69</v>
      </c>
      <c r="F174" s="55" t="s">
        <v>66</v>
      </c>
      <c r="G174" s="56">
        <v>2022</v>
      </c>
      <c r="H174" s="57">
        <v>18772106</v>
      </c>
      <c r="I174" s="14">
        <f t="shared" si="98"/>
        <v>0</v>
      </c>
      <c r="J174" s="67">
        <v>18772106</v>
      </c>
      <c r="K174" s="57">
        <v>5620673</v>
      </c>
      <c r="L174" s="14">
        <f t="shared" si="99"/>
        <v>0</v>
      </c>
      <c r="M174" s="67">
        <v>5620673</v>
      </c>
      <c r="N174" s="14">
        <f t="shared" si="100"/>
        <v>13151433</v>
      </c>
      <c r="O174" s="14">
        <f t="shared" si="101"/>
        <v>0</v>
      </c>
      <c r="P174" s="15">
        <f t="shared" si="102"/>
        <v>13151433</v>
      </c>
      <c r="Q174" s="57">
        <v>18772106</v>
      </c>
      <c r="R174" s="57">
        <v>5620673</v>
      </c>
      <c r="S174" s="15">
        <f t="shared" si="123"/>
        <v>13151433</v>
      </c>
      <c r="T174" s="14">
        <f t="shared" si="103"/>
        <v>0</v>
      </c>
      <c r="U174" s="14">
        <f t="shared" si="104"/>
        <v>0</v>
      </c>
      <c r="V174" s="14">
        <f t="shared" si="105"/>
        <v>0</v>
      </c>
      <c r="W174" s="14">
        <f t="shared" si="106"/>
        <v>0</v>
      </c>
      <c r="X174" s="70">
        <v>1</v>
      </c>
      <c r="Y174" s="14">
        <f t="shared" si="107"/>
        <v>0</v>
      </c>
      <c r="Z174" s="15">
        <f t="shared" si="108"/>
        <v>0</v>
      </c>
      <c r="AA174" s="57">
        <v>18772106</v>
      </c>
      <c r="AB174" s="57">
        <v>5620673</v>
      </c>
      <c r="AC174" s="15">
        <f t="shared" si="85"/>
        <v>13151433</v>
      </c>
      <c r="AD174" s="14">
        <f t="shared" si="109"/>
        <v>0</v>
      </c>
      <c r="AE174" s="15">
        <f t="shared" si="110"/>
        <v>0</v>
      </c>
      <c r="AF174" s="70">
        <v>0.77500000000000002</v>
      </c>
      <c r="AG174" s="70">
        <v>0</v>
      </c>
      <c r="AH174" s="14">
        <f t="shared" si="86"/>
        <v>0</v>
      </c>
      <c r="AI174" s="15">
        <f t="shared" si="87"/>
        <v>0</v>
      </c>
      <c r="AJ174" s="16">
        <f t="shared" si="111"/>
        <v>0</v>
      </c>
      <c r="AK174" s="71">
        <v>0</v>
      </c>
      <c r="AL174" s="72">
        <v>0</v>
      </c>
      <c r="AM174" s="18">
        <f t="shared" si="88"/>
        <v>1</v>
      </c>
      <c r="AN174" s="14">
        <f t="shared" si="112"/>
        <v>0</v>
      </c>
      <c r="AO174" s="15">
        <f t="shared" si="113"/>
        <v>0</v>
      </c>
      <c r="AP174" s="16">
        <f t="shared" si="114"/>
        <v>0</v>
      </c>
      <c r="AQ174" s="19">
        <f t="shared" si="115"/>
        <v>0</v>
      </c>
      <c r="AR174" s="17">
        <f t="shared" si="116"/>
        <v>0</v>
      </c>
      <c r="AS174" s="18">
        <f t="shared" si="89"/>
        <v>1</v>
      </c>
      <c r="AT174" s="73">
        <v>0.87745652235414018</v>
      </c>
      <c r="AU174" s="14">
        <f t="shared" si="90"/>
        <v>0</v>
      </c>
      <c r="AV174" s="15">
        <f t="shared" si="120"/>
        <v>0</v>
      </c>
      <c r="AW174" s="74">
        <v>0.10999396599513919</v>
      </c>
      <c r="AX174" s="14">
        <f t="shared" si="91"/>
        <v>0</v>
      </c>
      <c r="AY174" s="15">
        <f t="shared" si="92"/>
        <v>0</v>
      </c>
      <c r="AZ174" s="75">
        <v>2.58E-2</v>
      </c>
      <c r="BA174" s="20">
        <f t="shared" si="93"/>
        <v>0</v>
      </c>
      <c r="BB174" s="20">
        <f t="shared" si="94"/>
        <v>0</v>
      </c>
      <c r="BC174" s="20">
        <f t="shared" si="95"/>
        <v>0</v>
      </c>
      <c r="BD174" s="21">
        <f t="shared" si="96"/>
        <v>0</v>
      </c>
      <c r="BE174" s="20">
        <f t="shared" si="117"/>
        <v>0</v>
      </c>
      <c r="BF174" s="20">
        <f t="shared" si="121"/>
        <v>0</v>
      </c>
      <c r="BG174" s="22">
        <f t="shared" si="124"/>
        <v>0</v>
      </c>
      <c r="BH174" s="22">
        <f t="shared" si="97"/>
        <v>0</v>
      </c>
      <c r="BI174" s="53">
        <v>1</v>
      </c>
      <c r="BJ174" s="22">
        <f t="shared" si="118"/>
        <v>0</v>
      </c>
      <c r="BK174" s="22">
        <f t="shared" si="119"/>
        <v>0</v>
      </c>
      <c r="BL174" s="23">
        <f t="shared" si="122"/>
        <v>0</v>
      </c>
    </row>
    <row r="175" spans="1:64" hidden="1" x14ac:dyDescent="0.25">
      <c r="A175" s="53">
        <v>4</v>
      </c>
      <c r="B175" s="53" t="s">
        <v>63</v>
      </c>
      <c r="C175" s="54" t="s">
        <v>64</v>
      </c>
      <c r="D175" s="54">
        <v>45199</v>
      </c>
      <c r="E175" s="55" t="s">
        <v>69</v>
      </c>
      <c r="F175" s="55" t="s">
        <v>66</v>
      </c>
      <c r="G175" s="56">
        <v>2023</v>
      </c>
      <c r="H175" s="57">
        <v>17763333</v>
      </c>
      <c r="I175" s="14">
        <f t="shared" si="98"/>
        <v>407000</v>
      </c>
      <c r="J175" s="67">
        <v>18170333</v>
      </c>
      <c r="K175" s="57">
        <v>6519113</v>
      </c>
      <c r="L175" s="14">
        <f t="shared" si="99"/>
        <v>169000</v>
      </c>
      <c r="M175" s="67">
        <v>6688113</v>
      </c>
      <c r="N175" s="14">
        <f t="shared" si="100"/>
        <v>11244220</v>
      </c>
      <c r="O175" s="14">
        <f t="shared" si="101"/>
        <v>238000</v>
      </c>
      <c r="P175" s="15">
        <f t="shared" si="102"/>
        <v>11482220</v>
      </c>
      <c r="Q175" s="57">
        <v>17418333</v>
      </c>
      <c r="R175" s="57">
        <v>6376113</v>
      </c>
      <c r="S175" s="15">
        <f t="shared" si="123"/>
        <v>11042220</v>
      </c>
      <c r="T175" s="14">
        <f t="shared" si="103"/>
        <v>345000</v>
      </c>
      <c r="U175" s="14">
        <f t="shared" si="104"/>
        <v>202000</v>
      </c>
      <c r="V175" s="14">
        <f t="shared" si="105"/>
        <v>752000</v>
      </c>
      <c r="W175" s="14">
        <f t="shared" si="106"/>
        <v>440000</v>
      </c>
      <c r="X175" s="70">
        <v>1</v>
      </c>
      <c r="Y175" s="14">
        <f t="shared" si="107"/>
        <v>202000</v>
      </c>
      <c r="Z175" s="15">
        <f t="shared" si="108"/>
        <v>440000</v>
      </c>
      <c r="AA175" s="57">
        <v>13059792</v>
      </c>
      <c r="AB175" s="57">
        <v>4792921.4525503749</v>
      </c>
      <c r="AC175" s="15">
        <f t="shared" si="85"/>
        <v>8266870.5474496251</v>
      </c>
      <c r="AD175" s="14">
        <f t="shared" si="109"/>
        <v>5110541</v>
      </c>
      <c r="AE175" s="15">
        <f t="shared" si="110"/>
        <v>5110541</v>
      </c>
      <c r="AF175" s="70">
        <v>0.95899999999999996</v>
      </c>
      <c r="AG175" s="70">
        <v>0</v>
      </c>
      <c r="AH175" s="14">
        <f t="shared" si="86"/>
        <v>4901008.8190000001</v>
      </c>
      <c r="AI175" s="15">
        <f t="shared" si="87"/>
        <v>4901008.8190000001</v>
      </c>
      <c r="AJ175" s="16">
        <f t="shared" si="111"/>
        <v>1.5</v>
      </c>
      <c r="AK175" s="71">
        <v>3</v>
      </c>
      <c r="AL175" s="72">
        <v>5.2555040428474031E-2</v>
      </c>
      <c r="AM175" s="18">
        <f t="shared" si="88"/>
        <v>0.99361788027511155</v>
      </c>
      <c r="AN175" s="14">
        <f t="shared" si="112"/>
        <v>437191.8673210491</v>
      </c>
      <c r="AO175" s="15">
        <f t="shared" si="113"/>
        <v>437191.8673210491</v>
      </c>
      <c r="AP175" s="16">
        <f t="shared" si="114"/>
        <v>1.5</v>
      </c>
      <c r="AQ175" s="19">
        <f t="shared" si="115"/>
        <v>3</v>
      </c>
      <c r="AR175" s="17">
        <f t="shared" si="116"/>
        <v>5.2555040428474031E-2</v>
      </c>
      <c r="AS175" s="18">
        <f t="shared" si="89"/>
        <v>0.99361788027511155</v>
      </c>
      <c r="AT175" s="73">
        <v>0.87745652235414018</v>
      </c>
      <c r="AU175" s="14">
        <f t="shared" si="90"/>
        <v>4272976.3452901086</v>
      </c>
      <c r="AV175" s="15">
        <f t="shared" si="120"/>
        <v>4272976.3452901086</v>
      </c>
      <c r="AW175" s="74">
        <v>0.10999396599513919</v>
      </c>
      <c r="AX175" s="14">
        <f t="shared" si="91"/>
        <v>539081.3973789633</v>
      </c>
      <c r="AY175" s="15">
        <f t="shared" si="92"/>
        <v>470001.61482187436</v>
      </c>
      <c r="AZ175" s="75">
        <v>2.58E-2</v>
      </c>
      <c r="BA175" s="20">
        <f t="shared" si="93"/>
        <v>131851.9578</v>
      </c>
      <c r="BB175" s="20">
        <f t="shared" si="94"/>
        <v>131010.46281935947</v>
      </c>
      <c r="BC175" s="20">
        <f t="shared" si="95"/>
        <v>131851.9578</v>
      </c>
      <c r="BD175" s="21">
        <f t="shared" si="96"/>
        <v>131010.46281935947</v>
      </c>
      <c r="BE175" s="20">
        <f t="shared" si="117"/>
        <v>5131942.1741789635</v>
      </c>
      <c r="BF175" s="20">
        <f t="shared" si="121"/>
        <v>4436796.5556102935</v>
      </c>
      <c r="BG175" s="22">
        <f t="shared" si="124"/>
        <v>2775349.4525503749</v>
      </c>
      <c r="BH175" s="22">
        <f t="shared" si="97"/>
        <v>-1661447.1030599186</v>
      </c>
      <c r="BI175" s="53">
        <v>1</v>
      </c>
      <c r="BJ175" s="22">
        <f t="shared" si="118"/>
        <v>2356592.7216285886</v>
      </c>
      <c r="BK175" s="22">
        <f t="shared" si="119"/>
        <v>1661447.1030599186</v>
      </c>
      <c r="BL175" s="23">
        <f t="shared" si="122"/>
        <v>4436796.5556102935</v>
      </c>
    </row>
    <row r="176" spans="1:64" hidden="1" x14ac:dyDescent="0.25">
      <c r="A176" s="53">
        <v>4</v>
      </c>
      <c r="B176" s="53" t="s">
        <v>63</v>
      </c>
      <c r="C176" s="54" t="s">
        <v>64</v>
      </c>
      <c r="D176" s="54">
        <v>45199</v>
      </c>
      <c r="E176" s="55" t="s">
        <v>69</v>
      </c>
      <c r="F176" s="55" t="s">
        <v>66</v>
      </c>
      <c r="G176" s="56">
        <v>2024</v>
      </c>
      <c r="H176" s="57">
        <v>7229000</v>
      </c>
      <c r="I176" s="14">
        <f t="shared" si="98"/>
        <v>15855000</v>
      </c>
      <c r="J176" s="67">
        <v>23084000</v>
      </c>
      <c r="K176" s="57">
        <v>3000000</v>
      </c>
      <c r="L176" s="14">
        <f t="shared" si="99"/>
        <v>6579000</v>
      </c>
      <c r="M176" s="67">
        <v>9579000</v>
      </c>
      <c r="N176" s="14">
        <f t="shared" si="100"/>
        <v>4229000</v>
      </c>
      <c r="O176" s="14">
        <f t="shared" si="101"/>
        <v>9276000</v>
      </c>
      <c r="P176" s="15">
        <f t="shared" si="102"/>
        <v>13505000</v>
      </c>
      <c r="Q176" s="57">
        <v>5605000</v>
      </c>
      <c r="R176" s="57">
        <v>2326000</v>
      </c>
      <c r="S176" s="15">
        <f t="shared" si="123"/>
        <v>3279000</v>
      </c>
      <c r="T176" s="14">
        <f t="shared" si="103"/>
        <v>1624000</v>
      </c>
      <c r="U176" s="14">
        <f t="shared" si="104"/>
        <v>950000</v>
      </c>
      <c r="V176" s="14">
        <f t="shared" si="105"/>
        <v>17479000</v>
      </c>
      <c r="W176" s="14">
        <f t="shared" si="106"/>
        <v>10226000</v>
      </c>
      <c r="X176" s="70">
        <v>1</v>
      </c>
      <c r="Y176" s="14">
        <f t="shared" si="107"/>
        <v>950000</v>
      </c>
      <c r="Z176" s="15">
        <f t="shared" si="108"/>
        <v>10226000</v>
      </c>
      <c r="AA176" s="57">
        <v>0</v>
      </c>
      <c r="AB176" s="57">
        <v>0</v>
      </c>
      <c r="AC176" s="15">
        <f t="shared" si="85"/>
        <v>0</v>
      </c>
      <c r="AD176" s="14">
        <f t="shared" si="109"/>
        <v>23084000</v>
      </c>
      <c r="AE176" s="15">
        <f t="shared" si="110"/>
        <v>23084000</v>
      </c>
      <c r="AF176" s="70">
        <v>0.95399999999999996</v>
      </c>
      <c r="AG176" s="70">
        <v>0</v>
      </c>
      <c r="AH176" s="14">
        <f t="shared" si="86"/>
        <v>22022136</v>
      </c>
      <c r="AI176" s="15">
        <f t="shared" si="87"/>
        <v>22022136</v>
      </c>
      <c r="AJ176" s="16">
        <f t="shared" si="111"/>
        <v>9</v>
      </c>
      <c r="AK176" s="71">
        <v>9</v>
      </c>
      <c r="AL176" s="72">
        <v>5.2555040428474031E-2</v>
      </c>
      <c r="AM176" s="18">
        <f t="shared" si="88"/>
        <v>0.96231307919562947</v>
      </c>
      <c r="AN176" s="14">
        <f t="shared" si="112"/>
        <v>9840613.5478545073</v>
      </c>
      <c r="AO176" s="15">
        <f t="shared" si="113"/>
        <v>9840613.5478545073</v>
      </c>
      <c r="AP176" s="16">
        <f t="shared" si="114"/>
        <v>9</v>
      </c>
      <c r="AQ176" s="19">
        <f t="shared" si="115"/>
        <v>9</v>
      </c>
      <c r="AR176" s="17">
        <f t="shared" si="116"/>
        <v>5.2555040428474031E-2</v>
      </c>
      <c r="AS176" s="18">
        <f t="shared" si="89"/>
        <v>0.96231307919562947</v>
      </c>
      <c r="AT176" s="73">
        <v>0.87745652235414018</v>
      </c>
      <c r="AU176" s="14">
        <f t="shared" si="90"/>
        <v>18595224.903798092</v>
      </c>
      <c r="AV176" s="15">
        <f t="shared" si="120"/>
        <v>18595224.903798092</v>
      </c>
      <c r="AW176" s="74">
        <v>0.10999396599513919</v>
      </c>
      <c r="AX176" s="14">
        <f t="shared" si="91"/>
        <v>2422302.0783243305</v>
      </c>
      <c r="AY176" s="15">
        <f t="shared" si="92"/>
        <v>2045362.5357403329</v>
      </c>
      <c r="AZ176" s="75">
        <v>2.58E-2</v>
      </c>
      <c r="BA176" s="20">
        <f t="shared" si="93"/>
        <v>595567.19999999995</v>
      </c>
      <c r="BB176" s="20">
        <f t="shared" si="94"/>
        <v>573122.1060999193</v>
      </c>
      <c r="BC176" s="20">
        <f t="shared" si="95"/>
        <v>595567.19999999995</v>
      </c>
      <c r="BD176" s="21">
        <f t="shared" si="96"/>
        <v>573122.1060999193</v>
      </c>
      <c r="BE176" s="20">
        <f t="shared" si="117"/>
        <v>14814005.278324328</v>
      </c>
      <c r="BF176" s="20">
        <f t="shared" si="121"/>
        <v>11373095.997783838</v>
      </c>
      <c r="BG176" s="22">
        <f t="shared" si="124"/>
        <v>3279000</v>
      </c>
      <c r="BH176" s="22">
        <f t="shared" si="97"/>
        <v>-8094095.9977838378</v>
      </c>
      <c r="BI176" s="53">
        <v>1</v>
      </c>
      <c r="BJ176" s="22">
        <f t="shared" si="118"/>
        <v>11535005.278324328</v>
      </c>
      <c r="BK176" s="22">
        <f t="shared" si="119"/>
        <v>8094095.9977838378</v>
      </c>
      <c r="BL176" s="23">
        <f t="shared" si="122"/>
        <v>11373095.997783838</v>
      </c>
    </row>
    <row r="177" spans="1:64" hidden="1" x14ac:dyDescent="0.25">
      <c r="A177" s="53">
        <v>4</v>
      </c>
      <c r="B177" s="53" t="s">
        <v>63</v>
      </c>
      <c r="C177" s="54" t="s">
        <v>64</v>
      </c>
      <c r="D177" s="54">
        <v>45199</v>
      </c>
      <c r="E177" s="55" t="s">
        <v>70</v>
      </c>
      <c r="F177" s="55" t="s">
        <v>66</v>
      </c>
      <c r="G177" s="56">
        <v>2022</v>
      </c>
      <c r="H177" s="57">
        <v>24281121</v>
      </c>
      <c r="I177" s="14">
        <f t="shared" si="98"/>
        <v>0</v>
      </c>
      <c r="J177" s="67">
        <v>24281121</v>
      </c>
      <c r="K177" s="57">
        <v>7427662</v>
      </c>
      <c r="L177" s="14">
        <f t="shared" si="99"/>
        <v>0</v>
      </c>
      <c r="M177" s="67">
        <v>7427662</v>
      </c>
      <c r="N177" s="14">
        <f t="shared" si="100"/>
        <v>16853459</v>
      </c>
      <c r="O177" s="14">
        <f t="shared" si="101"/>
        <v>0</v>
      </c>
      <c r="P177" s="15">
        <f t="shared" si="102"/>
        <v>16853459</v>
      </c>
      <c r="Q177" s="57">
        <v>24281121</v>
      </c>
      <c r="R177" s="57">
        <v>7427662</v>
      </c>
      <c r="S177" s="15">
        <f t="shared" si="123"/>
        <v>16853459</v>
      </c>
      <c r="T177" s="14">
        <f t="shared" si="103"/>
        <v>0</v>
      </c>
      <c r="U177" s="14">
        <f t="shared" si="104"/>
        <v>0</v>
      </c>
      <c r="V177" s="14">
        <f t="shared" si="105"/>
        <v>0</v>
      </c>
      <c r="W177" s="14">
        <f t="shared" si="106"/>
        <v>0</v>
      </c>
      <c r="X177" s="70">
        <v>1</v>
      </c>
      <c r="Y177" s="14">
        <f t="shared" si="107"/>
        <v>0</v>
      </c>
      <c r="Z177" s="15">
        <f t="shared" si="108"/>
        <v>0</v>
      </c>
      <c r="AA177" s="57">
        <v>24281121</v>
      </c>
      <c r="AB177" s="57">
        <v>7427662</v>
      </c>
      <c r="AC177" s="15">
        <f t="shared" si="85"/>
        <v>16853459</v>
      </c>
      <c r="AD177" s="14">
        <f t="shared" si="109"/>
        <v>0</v>
      </c>
      <c r="AE177" s="15">
        <f t="shared" si="110"/>
        <v>0</v>
      </c>
      <c r="AF177" s="70">
        <v>0.89100000000000001</v>
      </c>
      <c r="AG177" s="70">
        <v>0</v>
      </c>
      <c r="AH177" s="14">
        <f t="shared" si="86"/>
        <v>0</v>
      </c>
      <c r="AI177" s="15">
        <f t="shared" si="87"/>
        <v>0</v>
      </c>
      <c r="AJ177" s="16">
        <f t="shared" si="111"/>
        <v>0</v>
      </c>
      <c r="AK177" s="71">
        <v>0</v>
      </c>
      <c r="AL177" s="72">
        <v>0</v>
      </c>
      <c r="AM177" s="18">
        <f t="shared" si="88"/>
        <v>1</v>
      </c>
      <c r="AN177" s="14">
        <f t="shared" si="112"/>
        <v>0</v>
      </c>
      <c r="AO177" s="15">
        <f t="shared" si="113"/>
        <v>0</v>
      </c>
      <c r="AP177" s="16">
        <f t="shared" si="114"/>
        <v>0</v>
      </c>
      <c r="AQ177" s="19">
        <f t="shared" si="115"/>
        <v>0</v>
      </c>
      <c r="AR177" s="17">
        <f t="shared" si="116"/>
        <v>0</v>
      </c>
      <c r="AS177" s="18">
        <f t="shared" si="89"/>
        <v>1</v>
      </c>
      <c r="AT177" s="73">
        <v>0.86200560565592232</v>
      </c>
      <c r="AU177" s="14">
        <f t="shared" si="90"/>
        <v>0</v>
      </c>
      <c r="AV177" s="15">
        <f t="shared" si="120"/>
        <v>0</v>
      </c>
      <c r="AW177" s="74">
        <v>8.839848032475417E-2</v>
      </c>
      <c r="AX177" s="14">
        <f t="shared" si="91"/>
        <v>0</v>
      </c>
      <c r="AY177" s="15">
        <f t="shared" si="92"/>
        <v>0</v>
      </c>
      <c r="AZ177" s="75">
        <v>1.35E-2</v>
      </c>
      <c r="BA177" s="20">
        <f t="shared" si="93"/>
        <v>0</v>
      </c>
      <c r="BB177" s="20">
        <f t="shared" si="94"/>
        <v>0</v>
      </c>
      <c r="BC177" s="20">
        <f t="shared" si="95"/>
        <v>0</v>
      </c>
      <c r="BD177" s="21">
        <f t="shared" si="96"/>
        <v>0</v>
      </c>
      <c r="BE177" s="20">
        <f t="shared" si="117"/>
        <v>0</v>
      </c>
      <c r="BF177" s="20">
        <f t="shared" si="121"/>
        <v>0</v>
      </c>
      <c r="BG177" s="22">
        <f t="shared" si="124"/>
        <v>0</v>
      </c>
      <c r="BH177" s="22">
        <f t="shared" si="97"/>
        <v>0</v>
      </c>
      <c r="BI177" s="53">
        <v>1</v>
      </c>
      <c r="BJ177" s="22">
        <f t="shared" si="118"/>
        <v>0</v>
      </c>
      <c r="BK177" s="22">
        <f t="shared" si="119"/>
        <v>0</v>
      </c>
      <c r="BL177" s="23">
        <f t="shared" si="122"/>
        <v>0</v>
      </c>
    </row>
    <row r="178" spans="1:64" hidden="1" x14ac:dyDescent="0.25">
      <c r="A178" s="53">
        <v>4</v>
      </c>
      <c r="B178" s="53" t="s">
        <v>63</v>
      </c>
      <c r="C178" s="54" t="s">
        <v>64</v>
      </c>
      <c r="D178" s="54">
        <v>45199</v>
      </c>
      <c r="E178" s="55" t="s">
        <v>70</v>
      </c>
      <c r="F178" s="55" t="s">
        <v>66</v>
      </c>
      <c r="G178" s="56">
        <v>2023</v>
      </c>
      <c r="H178" s="57">
        <v>21173269</v>
      </c>
      <c r="I178" s="14">
        <f t="shared" si="98"/>
        <v>3268000</v>
      </c>
      <c r="J178" s="67">
        <v>24441269</v>
      </c>
      <c r="K178" s="57">
        <v>7097812</v>
      </c>
      <c r="L178" s="14">
        <f t="shared" si="99"/>
        <v>1174000</v>
      </c>
      <c r="M178" s="67">
        <v>8271812</v>
      </c>
      <c r="N178" s="14">
        <f t="shared" si="100"/>
        <v>14075457</v>
      </c>
      <c r="O178" s="14">
        <f t="shared" si="101"/>
        <v>2094000</v>
      </c>
      <c r="P178" s="15">
        <f t="shared" si="102"/>
        <v>16169457</v>
      </c>
      <c r="Q178" s="57">
        <v>20449269</v>
      </c>
      <c r="R178" s="57">
        <v>6837812</v>
      </c>
      <c r="S178" s="15">
        <f t="shared" si="123"/>
        <v>13611457</v>
      </c>
      <c r="T178" s="14">
        <f t="shared" si="103"/>
        <v>724000</v>
      </c>
      <c r="U178" s="14">
        <f t="shared" si="104"/>
        <v>464000</v>
      </c>
      <c r="V178" s="14">
        <f t="shared" si="105"/>
        <v>3992000</v>
      </c>
      <c r="W178" s="14">
        <f t="shared" si="106"/>
        <v>2558000</v>
      </c>
      <c r="X178" s="70">
        <v>1</v>
      </c>
      <c r="Y178" s="14">
        <f t="shared" si="107"/>
        <v>464000</v>
      </c>
      <c r="Z178" s="15">
        <f t="shared" si="108"/>
        <v>2558000</v>
      </c>
      <c r="AA178" s="57">
        <v>15260158</v>
      </c>
      <c r="AB178" s="57">
        <v>5115588.5552814733</v>
      </c>
      <c r="AC178" s="15">
        <f t="shared" si="85"/>
        <v>10144569.444718527</v>
      </c>
      <c r="AD178" s="14">
        <f t="shared" si="109"/>
        <v>9181111</v>
      </c>
      <c r="AE178" s="15">
        <f t="shared" si="110"/>
        <v>9181111</v>
      </c>
      <c r="AF178" s="70">
        <v>1.0209999999999999</v>
      </c>
      <c r="AG178" s="70">
        <v>0</v>
      </c>
      <c r="AH178" s="14">
        <f t="shared" si="86"/>
        <v>9373914.3309999984</v>
      </c>
      <c r="AI178" s="15">
        <f t="shared" si="87"/>
        <v>9373914.3309999984</v>
      </c>
      <c r="AJ178" s="16">
        <f t="shared" si="111"/>
        <v>1.5</v>
      </c>
      <c r="AK178" s="71">
        <v>3</v>
      </c>
      <c r="AL178" s="72">
        <v>5.2555040428474031E-2</v>
      </c>
      <c r="AM178" s="18">
        <f t="shared" si="88"/>
        <v>0.99361788027511155</v>
      </c>
      <c r="AN178" s="14">
        <f t="shared" si="112"/>
        <v>2541674.5377437351</v>
      </c>
      <c r="AO178" s="15">
        <f t="shared" si="113"/>
        <v>2541674.5377437351</v>
      </c>
      <c r="AP178" s="16">
        <f t="shared" si="114"/>
        <v>1.5</v>
      </c>
      <c r="AQ178" s="19">
        <f t="shared" si="115"/>
        <v>3</v>
      </c>
      <c r="AR178" s="17">
        <f t="shared" si="116"/>
        <v>5.2555040428474031E-2</v>
      </c>
      <c r="AS178" s="18">
        <f t="shared" si="89"/>
        <v>0.99361788027511155</v>
      </c>
      <c r="AT178" s="73">
        <v>0.86200560565592232</v>
      </c>
      <c r="AU178" s="14">
        <f t="shared" si="90"/>
        <v>8028796.8325583208</v>
      </c>
      <c r="AV178" s="15">
        <f t="shared" si="120"/>
        <v>8028796.8325583208</v>
      </c>
      <c r="AW178" s="74">
        <v>8.839848032475417E-2</v>
      </c>
      <c r="AX178" s="14">
        <f t="shared" si="91"/>
        <v>828639.78155483445</v>
      </c>
      <c r="AY178" s="15">
        <f t="shared" si="92"/>
        <v>709733.43883435533</v>
      </c>
      <c r="AZ178" s="75">
        <v>1.35E-2</v>
      </c>
      <c r="BA178" s="20">
        <f t="shared" si="93"/>
        <v>123944.9985</v>
      </c>
      <c r="BB178" s="20">
        <f t="shared" si="94"/>
        <v>123153.96668027189</v>
      </c>
      <c r="BC178" s="20">
        <f t="shared" si="95"/>
        <v>123944.9985</v>
      </c>
      <c r="BD178" s="21">
        <f t="shared" si="96"/>
        <v>123153.96668027189</v>
      </c>
      <c r="BE178" s="20">
        <f t="shared" si="117"/>
        <v>7768499.111054834</v>
      </c>
      <c r="BF178" s="20">
        <f t="shared" si="121"/>
        <v>6320009.7003292134</v>
      </c>
      <c r="BG178" s="22">
        <f t="shared" si="124"/>
        <v>3466887.5552814733</v>
      </c>
      <c r="BH178" s="22">
        <f t="shared" si="97"/>
        <v>-2853122.1450477401</v>
      </c>
      <c r="BI178" s="53">
        <v>1</v>
      </c>
      <c r="BJ178" s="22">
        <f t="shared" si="118"/>
        <v>4301611.5557733607</v>
      </c>
      <c r="BK178" s="22">
        <f t="shared" si="119"/>
        <v>2853122.1450477401</v>
      </c>
      <c r="BL178" s="23">
        <f t="shared" si="122"/>
        <v>6320009.7003292134</v>
      </c>
    </row>
    <row r="179" spans="1:64" hidden="1" x14ac:dyDescent="0.25">
      <c r="A179" s="53">
        <v>4</v>
      </c>
      <c r="B179" s="53" t="s">
        <v>63</v>
      </c>
      <c r="C179" s="54" t="s">
        <v>64</v>
      </c>
      <c r="D179" s="54">
        <v>45199</v>
      </c>
      <c r="E179" s="55" t="s">
        <v>70</v>
      </c>
      <c r="F179" s="55" t="s">
        <v>66</v>
      </c>
      <c r="G179" s="56">
        <v>2024</v>
      </c>
      <c r="H179" s="57">
        <v>10655000</v>
      </c>
      <c r="I179" s="14">
        <f t="shared" si="98"/>
        <v>20487000</v>
      </c>
      <c r="J179" s="67">
        <v>31142000</v>
      </c>
      <c r="K179" s="57">
        <v>3824000</v>
      </c>
      <c r="L179" s="14">
        <f t="shared" si="99"/>
        <v>7356000</v>
      </c>
      <c r="M179" s="67">
        <v>11180000</v>
      </c>
      <c r="N179" s="14">
        <f t="shared" si="100"/>
        <v>6831000</v>
      </c>
      <c r="O179" s="14">
        <f t="shared" si="101"/>
        <v>13131000</v>
      </c>
      <c r="P179" s="15">
        <f t="shared" si="102"/>
        <v>19962000</v>
      </c>
      <c r="Q179" s="57">
        <v>8437000</v>
      </c>
      <c r="R179" s="57">
        <v>3028000</v>
      </c>
      <c r="S179" s="15">
        <f t="shared" si="123"/>
        <v>5409000</v>
      </c>
      <c r="T179" s="14">
        <f t="shared" si="103"/>
        <v>2218000</v>
      </c>
      <c r="U179" s="14">
        <f t="shared" si="104"/>
        <v>1422000</v>
      </c>
      <c r="V179" s="14">
        <f t="shared" si="105"/>
        <v>22705000</v>
      </c>
      <c r="W179" s="14">
        <f t="shared" si="106"/>
        <v>14553000</v>
      </c>
      <c r="X179" s="70">
        <v>1</v>
      </c>
      <c r="Y179" s="14">
        <f t="shared" si="107"/>
        <v>1422000</v>
      </c>
      <c r="Z179" s="15">
        <f t="shared" si="108"/>
        <v>14553000</v>
      </c>
      <c r="AA179" s="57">
        <v>0</v>
      </c>
      <c r="AB179" s="57">
        <v>0</v>
      </c>
      <c r="AC179" s="15">
        <f t="shared" si="85"/>
        <v>0</v>
      </c>
      <c r="AD179" s="14">
        <f t="shared" si="109"/>
        <v>31142000</v>
      </c>
      <c r="AE179" s="15">
        <f t="shared" si="110"/>
        <v>31142000</v>
      </c>
      <c r="AF179" s="70">
        <v>1.0209999999999999</v>
      </c>
      <c r="AG179" s="70">
        <v>0</v>
      </c>
      <c r="AH179" s="14">
        <f t="shared" si="86"/>
        <v>31795981.999999996</v>
      </c>
      <c r="AI179" s="15">
        <f t="shared" si="87"/>
        <v>31795981.999999996</v>
      </c>
      <c r="AJ179" s="16">
        <f t="shared" si="111"/>
        <v>9</v>
      </c>
      <c r="AK179" s="71">
        <v>9</v>
      </c>
      <c r="AL179" s="72">
        <v>5.2555040428474031E-2</v>
      </c>
      <c r="AM179" s="18">
        <f t="shared" si="88"/>
        <v>0.96231307919562947</v>
      </c>
      <c r="AN179" s="14">
        <f t="shared" si="112"/>
        <v>14004542.241533997</v>
      </c>
      <c r="AO179" s="15">
        <f t="shared" si="113"/>
        <v>14004542.241533997</v>
      </c>
      <c r="AP179" s="16">
        <f t="shared" si="114"/>
        <v>9</v>
      </c>
      <c r="AQ179" s="19">
        <f t="shared" si="115"/>
        <v>9</v>
      </c>
      <c r="AR179" s="17">
        <f t="shared" si="116"/>
        <v>5.2555040428474031E-2</v>
      </c>
      <c r="AS179" s="18">
        <f t="shared" si="89"/>
        <v>0.96231307919562947</v>
      </c>
      <c r="AT179" s="73">
        <v>0.86200560565592232</v>
      </c>
      <c r="AU179" s="14">
        <f t="shared" si="90"/>
        <v>26375379.735050593</v>
      </c>
      <c r="AV179" s="15">
        <f t="shared" si="120"/>
        <v>26375379.735050593</v>
      </c>
      <c r="AW179" s="74">
        <v>8.839848032475417E-2</v>
      </c>
      <c r="AX179" s="14">
        <f t="shared" si="91"/>
        <v>2810716.4892332372</v>
      </c>
      <c r="AY179" s="15">
        <f t="shared" si="92"/>
        <v>2331543.4865667894</v>
      </c>
      <c r="AZ179" s="75">
        <v>1.35E-2</v>
      </c>
      <c r="BA179" s="20">
        <f t="shared" si="93"/>
        <v>420417</v>
      </c>
      <c r="BB179" s="20">
        <f t="shared" si="94"/>
        <v>404572.77781618893</v>
      </c>
      <c r="BC179" s="20">
        <f t="shared" si="95"/>
        <v>420417</v>
      </c>
      <c r="BD179" s="21">
        <f t="shared" si="96"/>
        <v>404572.77781618893</v>
      </c>
      <c r="BE179" s="20">
        <f t="shared" si="117"/>
        <v>20474115.489233233</v>
      </c>
      <c r="BF179" s="20">
        <f t="shared" si="121"/>
        <v>15106953.757899573</v>
      </c>
      <c r="BG179" s="22">
        <f t="shared" si="124"/>
        <v>5409000</v>
      </c>
      <c r="BH179" s="22">
        <f t="shared" si="97"/>
        <v>-9697953.7578995731</v>
      </c>
      <c r="BI179" s="53">
        <v>1</v>
      </c>
      <c r="BJ179" s="22">
        <f t="shared" si="118"/>
        <v>15065115.489233233</v>
      </c>
      <c r="BK179" s="22">
        <f t="shared" si="119"/>
        <v>9697953.7578995731</v>
      </c>
      <c r="BL179" s="23">
        <f t="shared" si="122"/>
        <v>15106953.757899573</v>
      </c>
    </row>
    <row r="180" spans="1:64" hidden="1" x14ac:dyDescent="0.25">
      <c r="A180" s="53">
        <v>4</v>
      </c>
      <c r="B180" s="53" t="s">
        <v>63</v>
      </c>
      <c r="C180" s="54" t="s">
        <v>64</v>
      </c>
      <c r="D180" s="54">
        <v>45199</v>
      </c>
      <c r="E180" s="55" t="s">
        <v>71</v>
      </c>
      <c r="F180" s="55" t="s">
        <v>66</v>
      </c>
      <c r="G180" s="56">
        <v>2022</v>
      </c>
      <c r="H180" s="57">
        <v>6396846</v>
      </c>
      <c r="I180" s="14">
        <f t="shared" si="98"/>
        <v>0</v>
      </c>
      <c r="J180" s="67">
        <v>6396846</v>
      </c>
      <c r="K180" s="57">
        <v>1798232</v>
      </c>
      <c r="L180" s="14">
        <f t="shared" si="99"/>
        <v>0</v>
      </c>
      <c r="M180" s="67">
        <v>1798232</v>
      </c>
      <c r="N180" s="14">
        <f t="shared" si="100"/>
        <v>4598614</v>
      </c>
      <c r="O180" s="14">
        <f t="shared" si="101"/>
        <v>0</v>
      </c>
      <c r="P180" s="15">
        <f t="shared" si="102"/>
        <v>4598614</v>
      </c>
      <c r="Q180" s="57">
        <v>6396846</v>
      </c>
      <c r="R180" s="57">
        <v>1798232</v>
      </c>
      <c r="S180" s="15">
        <f t="shared" si="123"/>
        <v>4598614</v>
      </c>
      <c r="T180" s="14">
        <f t="shared" si="103"/>
        <v>0</v>
      </c>
      <c r="U180" s="14">
        <f t="shared" si="104"/>
        <v>0</v>
      </c>
      <c r="V180" s="14">
        <f t="shared" si="105"/>
        <v>0</v>
      </c>
      <c r="W180" s="14">
        <f t="shared" si="106"/>
        <v>0</v>
      </c>
      <c r="X180" s="70">
        <v>1</v>
      </c>
      <c r="Y180" s="14">
        <f t="shared" si="107"/>
        <v>0</v>
      </c>
      <c r="Z180" s="15">
        <f t="shared" si="108"/>
        <v>0</v>
      </c>
      <c r="AA180" s="57">
        <v>6396846</v>
      </c>
      <c r="AB180" s="57">
        <v>1798232.0000000002</v>
      </c>
      <c r="AC180" s="15">
        <f t="shared" si="85"/>
        <v>4598614</v>
      </c>
      <c r="AD180" s="14">
        <f t="shared" si="109"/>
        <v>0</v>
      </c>
      <c r="AE180" s="15">
        <f t="shared" si="110"/>
        <v>0</v>
      </c>
      <c r="AF180" s="70">
        <v>0.86299999999999999</v>
      </c>
      <c r="AG180" s="70">
        <v>0</v>
      </c>
      <c r="AH180" s="14">
        <f t="shared" si="86"/>
        <v>0</v>
      </c>
      <c r="AI180" s="15">
        <f t="shared" si="87"/>
        <v>0</v>
      </c>
      <c r="AJ180" s="16">
        <f t="shared" si="111"/>
        <v>0</v>
      </c>
      <c r="AK180" s="71">
        <v>0</v>
      </c>
      <c r="AL180" s="72">
        <v>0</v>
      </c>
      <c r="AM180" s="18">
        <f t="shared" si="88"/>
        <v>1</v>
      </c>
      <c r="AN180" s="14">
        <f t="shared" si="112"/>
        <v>0</v>
      </c>
      <c r="AO180" s="15">
        <f t="shared" si="113"/>
        <v>0</v>
      </c>
      <c r="AP180" s="16">
        <f t="shared" si="114"/>
        <v>0</v>
      </c>
      <c r="AQ180" s="19">
        <f t="shared" si="115"/>
        <v>0</v>
      </c>
      <c r="AR180" s="17">
        <f t="shared" si="116"/>
        <v>0</v>
      </c>
      <c r="AS180" s="18">
        <f t="shared" si="89"/>
        <v>1</v>
      </c>
      <c r="AT180" s="73">
        <v>0.89014911840146116</v>
      </c>
      <c r="AU180" s="14">
        <f t="shared" si="90"/>
        <v>0</v>
      </c>
      <c r="AV180" s="15">
        <f t="shared" si="120"/>
        <v>0</v>
      </c>
      <c r="AW180" s="74">
        <v>7.3309423347455327E-2</v>
      </c>
      <c r="AX180" s="14">
        <f t="shared" si="91"/>
        <v>0</v>
      </c>
      <c r="AY180" s="15">
        <f t="shared" si="92"/>
        <v>0</v>
      </c>
      <c r="AZ180" s="75">
        <v>1.9599999999999999E-2</v>
      </c>
      <c r="BA180" s="20">
        <f t="shared" si="93"/>
        <v>0</v>
      </c>
      <c r="BB180" s="20">
        <f t="shared" si="94"/>
        <v>0</v>
      </c>
      <c r="BC180" s="20">
        <f t="shared" si="95"/>
        <v>0</v>
      </c>
      <c r="BD180" s="21">
        <f t="shared" si="96"/>
        <v>0</v>
      </c>
      <c r="BE180" s="20">
        <f t="shared" si="117"/>
        <v>0</v>
      </c>
      <c r="BF180" s="20">
        <f t="shared" si="121"/>
        <v>0</v>
      </c>
      <c r="BG180" s="22">
        <f t="shared" si="124"/>
        <v>0</v>
      </c>
      <c r="BH180" s="22">
        <f t="shared" si="97"/>
        <v>0</v>
      </c>
      <c r="BI180" s="53">
        <v>1</v>
      </c>
      <c r="BJ180" s="22">
        <f t="shared" si="118"/>
        <v>0</v>
      </c>
      <c r="BK180" s="22">
        <f t="shared" si="119"/>
        <v>0</v>
      </c>
      <c r="BL180" s="23">
        <f t="shared" si="122"/>
        <v>0</v>
      </c>
    </row>
    <row r="181" spans="1:64" hidden="1" x14ac:dyDescent="0.25">
      <c r="A181" s="53">
        <v>4</v>
      </c>
      <c r="B181" s="53" t="s">
        <v>63</v>
      </c>
      <c r="C181" s="54" t="s">
        <v>64</v>
      </c>
      <c r="D181" s="54">
        <v>45199</v>
      </c>
      <c r="E181" s="55" t="s">
        <v>71</v>
      </c>
      <c r="F181" s="55" t="s">
        <v>66</v>
      </c>
      <c r="G181" s="56">
        <v>2023</v>
      </c>
      <c r="H181" s="57">
        <v>3983254</v>
      </c>
      <c r="I181" s="14">
        <f t="shared" si="98"/>
        <v>237000</v>
      </c>
      <c r="J181" s="67">
        <v>4220254</v>
      </c>
      <c r="K181" s="57">
        <v>1251830</v>
      </c>
      <c r="L181" s="14">
        <f t="shared" si="99"/>
        <v>83000</v>
      </c>
      <c r="M181" s="67">
        <v>1334830</v>
      </c>
      <c r="N181" s="14">
        <f t="shared" si="100"/>
        <v>2731424</v>
      </c>
      <c r="O181" s="14">
        <f t="shared" si="101"/>
        <v>154000</v>
      </c>
      <c r="P181" s="15">
        <f t="shared" si="102"/>
        <v>2885424</v>
      </c>
      <c r="Q181" s="57">
        <v>3922254</v>
      </c>
      <c r="R181" s="57">
        <v>1229830</v>
      </c>
      <c r="S181" s="15">
        <f t="shared" si="123"/>
        <v>2692424</v>
      </c>
      <c r="T181" s="14">
        <f t="shared" si="103"/>
        <v>61000</v>
      </c>
      <c r="U181" s="14">
        <f t="shared" si="104"/>
        <v>39000</v>
      </c>
      <c r="V181" s="14">
        <f t="shared" si="105"/>
        <v>298000</v>
      </c>
      <c r="W181" s="14">
        <f t="shared" si="106"/>
        <v>193000</v>
      </c>
      <c r="X181" s="70">
        <v>1</v>
      </c>
      <c r="Y181" s="14">
        <f t="shared" si="107"/>
        <v>39000</v>
      </c>
      <c r="Z181" s="15">
        <f t="shared" si="108"/>
        <v>193000</v>
      </c>
      <c r="AA181" s="57">
        <v>3133601</v>
      </c>
      <c r="AB181" s="57">
        <v>984806.82874604536</v>
      </c>
      <c r="AC181" s="15">
        <f t="shared" si="85"/>
        <v>2148794.1712539545</v>
      </c>
      <c r="AD181" s="14">
        <f t="shared" si="109"/>
        <v>1086653</v>
      </c>
      <c r="AE181" s="15">
        <f t="shared" si="110"/>
        <v>1086653</v>
      </c>
      <c r="AF181" s="70">
        <v>1</v>
      </c>
      <c r="AG181" s="70">
        <v>0</v>
      </c>
      <c r="AH181" s="14">
        <f t="shared" si="86"/>
        <v>1086653</v>
      </c>
      <c r="AI181" s="15">
        <f t="shared" si="87"/>
        <v>1086653</v>
      </c>
      <c r="AJ181" s="16">
        <f t="shared" si="111"/>
        <v>1.5</v>
      </c>
      <c r="AK181" s="71">
        <v>3</v>
      </c>
      <c r="AL181" s="72">
        <v>5.2555040428474031E-2</v>
      </c>
      <c r="AM181" s="18">
        <f t="shared" si="88"/>
        <v>0.99361788027511155</v>
      </c>
      <c r="AN181" s="14">
        <f t="shared" si="112"/>
        <v>191768.25089309653</v>
      </c>
      <c r="AO181" s="15">
        <f t="shared" si="113"/>
        <v>191768.25089309653</v>
      </c>
      <c r="AP181" s="16">
        <f t="shared" si="114"/>
        <v>1.5</v>
      </c>
      <c r="AQ181" s="19">
        <f t="shared" si="115"/>
        <v>3</v>
      </c>
      <c r="AR181" s="17">
        <f t="shared" si="116"/>
        <v>5.2555040428474031E-2</v>
      </c>
      <c r="AS181" s="18">
        <f t="shared" si="89"/>
        <v>0.99361788027511155</v>
      </c>
      <c r="AT181" s="73">
        <v>0.89014911840146116</v>
      </c>
      <c r="AU181" s="14">
        <f t="shared" si="90"/>
        <v>961109.89270447462</v>
      </c>
      <c r="AV181" s="15">
        <f t="shared" si="120"/>
        <v>961109.89270447462</v>
      </c>
      <c r="AW181" s="74">
        <v>7.3309423347455327E-2</v>
      </c>
      <c r="AX181" s="14">
        <f t="shared" si="91"/>
        <v>79661.904808782376</v>
      </c>
      <c r="AY181" s="15">
        <f t="shared" si="92"/>
        <v>70458.412007699691</v>
      </c>
      <c r="AZ181" s="75">
        <v>1.9599999999999999E-2</v>
      </c>
      <c r="BA181" s="20">
        <f t="shared" si="93"/>
        <v>21298.398799999999</v>
      </c>
      <c r="BB181" s="20">
        <f t="shared" si="94"/>
        <v>21162.469868909979</v>
      </c>
      <c r="BC181" s="20">
        <f t="shared" si="95"/>
        <v>21298.398799999999</v>
      </c>
      <c r="BD181" s="21">
        <f t="shared" si="96"/>
        <v>21162.469868909979</v>
      </c>
      <c r="BE181" s="20">
        <f t="shared" si="117"/>
        <v>994613.30360878236</v>
      </c>
      <c r="BF181" s="20">
        <f t="shared" si="121"/>
        <v>860962.5236879877</v>
      </c>
      <c r="BG181" s="22">
        <f t="shared" si="124"/>
        <v>543629.82874604547</v>
      </c>
      <c r="BH181" s="22">
        <f t="shared" si="97"/>
        <v>-317332.69494194223</v>
      </c>
      <c r="BI181" s="53">
        <v>1</v>
      </c>
      <c r="BJ181" s="22">
        <f t="shared" si="118"/>
        <v>450983.47486273688</v>
      </c>
      <c r="BK181" s="22">
        <f t="shared" si="119"/>
        <v>317332.69494194223</v>
      </c>
      <c r="BL181" s="23">
        <f t="shared" si="122"/>
        <v>860962.5236879877</v>
      </c>
    </row>
    <row r="182" spans="1:64" hidden="1" x14ac:dyDescent="0.25">
      <c r="A182" s="53">
        <v>4</v>
      </c>
      <c r="B182" s="53" t="s">
        <v>63</v>
      </c>
      <c r="C182" s="54" t="s">
        <v>64</v>
      </c>
      <c r="D182" s="54">
        <v>45199</v>
      </c>
      <c r="E182" s="55" t="s">
        <v>71</v>
      </c>
      <c r="F182" s="55" t="s">
        <v>66</v>
      </c>
      <c r="G182" s="56">
        <v>2024</v>
      </c>
      <c r="H182" s="57">
        <v>1346000</v>
      </c>
      <c r="I182" s="14">
        <f t="shared" si="98"/>
        <v>2564000</v>
      </c>
      <c r="J182" s="67">
        <v>3910000</v>
      </c>
      <c r="K182" s="57">
        <v>476000</v>
      </c>
      <c r="L182" s="14">
        <f t="shared" si="99"/>
        <v>905000</v>
      </c>
      <c r="M182" s="67">
        <v>1381000</v>
      </c>
      <c r="N182" s="14">
        <f t="shared" si="100"/>
        <v>870000</v>
      </c>
      <c r="O182" s="14">
        <f t="shared" si="101"/>
        <v>1659000</v>
      </c>
      <c r="P182" s="15">
        <f t="shared" si="102"/>
        <v>2529000</v>
      </c>
      <c r="Q182" s="57">
        <v>1158000</v>
      </c>
      <c r="R182" s="57">
        <v>410000</v>
      </c>
      <c r="S182" s="15">
        <f t="shared" si="123"/>
        <v>748000</v>
      </c>
      <c r="T182" s="14">
        <f t="shared" si="103"/>
        <v>188000</v>
      </c>
      <c r="U182" s="14">
        <f t="shared" si="104"/>
        <v>122000</v>
      </c>
      <c r="V182" s="14">
        <f t="shared" si="105"/>
        <v>2752000</v>
      </c>
      <c r="W182" s="14">
        <f t="shared" si="106"/>
        <v>1781000</v>
      </c>
      <c r="X182" s="70">
        <v>1</v>
      </c>
      <c r="Y182" s="14">
        <f t="shared" si="107"/>
        <v>122000</v>
      </c>
      <c r="Z182" s="15">
        <f t="shared" si="108"/>
        <v>1781000</v>
      </c>
      <c r="AA182" s="57">
        <v>0</v>
      </c>
      <c r="AB182" s="57">
        <v>0</v>
      </c>
      <c r="AC182" s="15">
        <f t="shared" si="85"/>
        <v>0</v>
      </c>
      <c r="AD182" s="14">
        <f t="shared" si="109"/>
        <v>3910000</v>
      </c>
      <c r="AE182" s="15">
        <f t="shared" si="110"/>
        <v>3910000</v>
      </c>
      <c r="AF182" s="70">
        <v>1</v>
      </c>
      <c r="AG182" s="70">
        <v>0</v>
      </c>
      <c r="AH182" s="14">
        <f t="shared" si="86"/>
        <v>3910000</v>
      </c>
      <c r="AI182" s="15">
        <f t="shared" si="87"/>
        <v>3910000</v>
      </c>
      <c r="AJ182" s="16">
        <f t="shared" si="111"/>
        <v>9</v>
      </c>
      <c r="AK182" s="71">
        <v>9</v>
      </c>
      <c r="AL182" s="72">
        <v>5.2555040428474031E-2</v>
      </c>
      <c r="AM182" s="18">
        <f t="shared" si="88"/>
        <v>0.96231307919562947</v>
      </c>
      <c r="AN182" s="14">
        <f t="shared" si="112"/>
        <v>1713879.594047416</v>
      </c>
      <c r="AO182" s="15">
        <f t="shared" si="113"/>
        <v>1713879.594047416</v>
      </c>
      <c r="AP182" s="16">
        <f t="shared" si="114"/>
        <v>9</v>
      </c>
      <c r="AQ182" s="19">
        <f t="shared" si="115"/>
        <v>9</v>
      </c>
      <c r="AR182" s="17">
        <f t="shared" si="116"/>
        <v>5.2555040428474031E-2</v>
      </c>
      <c r="AS182" s="18">
        <f t="shared" si="89"/>
        <v>0.96231307919562947</v>
      </c>
      <c r="AT182" s="73">
        <v>0.89014911840146116</v>
      </c>
      <c r="AU182" s="14">
        <f t="shared" si="90"/>
        <v>3349314.3637722433</v>
      </c>
      <c r="AV182" s="15">
        <f t="shared" si="120"/>
        <v>3349314.3637722433</v>
      </c>
      <c r="AW182" s="74">
        <v>7.3309423347455327E-2</v>
      </c>
      <c r="AX182" s="14">
        <f t="shared" si="91"/>
        <v>286639.84528855031</v>
      </c>
      <c r="AY182" s="15">
        <f t="shared" si="92"/>
        <v>245536.30461749237</v>
      </c>
      <c r="AZ182" s="75">
        <v>1.9599999999999999E-2</v>
      </c>
      <c r="BA182" s="20">
        <f t="shared" si="93"/>
        <v>76636</v>
      </c>
      <c r="BB182" s="20">
        <f t="shared" si="94"/>
        <v>73747.825137236257</v>
      </c>
      <c r="BC182" s="20">
        <f t="shared" si="95"/>
        <v>76636</v>
      </c>
      <c r="BD182" s="21">
        <f t="shared" si="96"/>
        <v>73747.825137236257</v>
      </c>
      <c r="BE182" s="20">
        <f t="shared" si="117"/>
        <v>2492275.8452885505</v>
      </c>
      <c r="BF182" s="20">
        <f t="shared" si="121"/>
        <v>1954718.8994795559</v>
      </c>
      <c r="BG182" s="22">
        <f t="shared" si="124"/>
        <v>748000</v>
      </c>
      <c r="BH182" s="22">
        <f t="shared" si="97"/>
        <v>-1206718.8994795559</v>
      </c>
      <c r="BI182" s="53">
        <v>1</v>
      </c>
      <c r="BJ182" s="22">
        <f t="shared" si="118"/>
        <v>1744275.8452885505</v>
      </c>
      <c r="BK182" s="22">
        <f t="shared" si="119"/>
        <v>1206718.8994795559</v>
      </c>
      <c r="BL182" s="23">
        <f t="shared" si="122"/>
        <v>1954718.8994795559</v>
      </c>
    </row>
    <row r="183" spans="1:64" hidden="1" x14ac:dyDescent="0.25">
      <c r="A183" s="53">
        <v>4</v>
      </c>
      <c r="B183" s="53" t="s">
        <v>63</v>
      </c>
      <c r="C183" s="54" t="s">
        <v>64</v>
      </c>
      <c r="D183" s="54">
        <v>45230</v>
      </c>
      <c r="E183" s="55" t="s">
        <v>65</v>
      </c>
      <c r="F183" s="55" t="s">
        <v>66</v>
      </c>
      <c r="G183" s="56">
        <v>2022</v>
      </c>
      <c r="H183" s="57">
        <v>485099604</v>
      </c>
      <c r="I183" s="14">
        <f t="shared" si="98"/>
        <v>0</v>
      </c>
      <c r="J183" s="67">
        <v>485099604</v>
      </c>
      <c r="K183" s="57">
        <v>136542797</v>
      </c>
      <c r="L183" s="14">
        <f t="shared" si="99"/>
        <v>0</v>
      </c>
      <c r="M183" s="67">
        <v>136542797</v>
      </c>
      <c r="N183" s="14">
        <f t="shared" si="100"/>
        <v>348556807</v>
      </c>
      <c r="O183" s="14">
        <f t="shared" si="101"/>
        <v>0</v>
      </c>
      <c r="P183" s="15">
        <f t="shared" si="102"/>
        <v>348556807</v>
      </c>
      <c r="Q183" s="57">
        <v>485099604</v>
      </c>
      <c r="R183" s="57">
        <v>136542797</v>
      </c>
      <c r="S183" s="15">
        <f t="shared" si="123"/>
        <v>348556807</v>
      </c>
      <c r="T183" s="14">
        <f t="shared" si="103"/>
        <v>0</v>
      </c>
      <c r="U183" s="14">
        <f t="shared" si="104"/>
        <v>0</v>
      </c>
      <c r="V183" s="14">
        <f t="shared" si="105"/>
        <v>0</v>
      </c>
      <c r="W183" s="14">
        <f t="shared" si="106"/>
        <v>0</v>
      </c>
      <c r="X183" s="70">
        <v>1</v>
      </c>
      <c r="Y183" s="14">
        <f t="shared" si="107"/>
        <v>0</v>
      </c>
      <c r="Z183" s="15">
        <f t="shared" si="108"/>
        <v>0</v>
      </c>
      <c r="AA183" s="57">
        <v>485099604</v>
      </c>
      <c r="AB183" s="57">
        <v>136542797</v>
      </c>
      <c r="AC183" s="15">
        <f t="shared" si="85"/>
        <v>348556807</v>
      </c>
      <c r="AD183" s="14">
        <f t="shared" si="109"/>
        <v>0</v>
      </c>
      <c r="AE183" s="15">
        <f t="shared" si="110"/>
        <v>0</v>
      </c>
      <c r="AF183" s="70">
        <v>1.177</v>
      </c>
      <c r="AG183" s="70">
        <v>0</v>
      </c>
      <c r="AH183" s="14">
        <f t="shared" si="86"/>
        <v>0</v>
      </c>
      <c r="AI183" s="15">
        <f t="shared" si="87"/>
        <v>0</v>
      </c>
      <c r="AJ183" s="16">
        <f t="shared" si="111"/>
        <v>0</v>
      </c>
      <c r="AK183" s="71">
        <v>0</v>
      </c>
      <c r="AL183" s="72">
        <v>0</v>
      </c>
      <c r="AM183" s="18">
        <f t="shared" si="88"/>
        <v>1</v>
      </c>
      <c r="AN183" s="14">
        <f t="shared" si="112"/>
        <v>0</v>
      </c>
      <c r="AO183" s="15">
        <f t="shared" si="113"/>
        <v>0</v>
      </c>
      <c r="AP183" s="16">
        <f t="shared" si="114"/>
        <v>0</v>
      </c>
      <c r="AQ183" s="19">
        <f t="shared" si="115"/>
        <v>0</v>
      </c>
      <c r="AR183" s="17">
        <f t="shared" si="116"/>
        <v>0</v>
      </c>
      <c r="AS183" s="18">
        <f t="shared" si="89"/>
        <v>1</v>
      </c>
      <c r="AT183" s="73">
        <v>0.88450765268544418</v>
      </c>
      <c r="AU183" s="14">
        <f t="shared" si="90"/>
        <v>0</v>
      </c>
      <c r="AV183" s="15">
        <f t="shared" si="120"/>
        <v>0</v>
      </c>
      <c r="AW183" s="74">
        <v>7.2144853467420111E-2</v>
      </c>
      <c r="AX183" s="14">
        <f t="shared" si="91"/>
        <v>0</v>
      </c>
      <c r="AY183" s="15">
        <f t="shared" si="92"/>
        <v>0</v>
      </c>
      <c r="AZ183" s="75">
        <v>2.3E-3</v>
      </c>
      <c r="BA183" s="20">
        <f t="shared" si="93"/>
        <v>0</v>
      </c>
      <c r="BB183" s="20">
        <f t="shared" si="94"/>
        <v>0</v>
      </c>
      <c r="BC183" s="20">
        <f t="shared" si="95"/>
        <v>0</v>
      </c>
      <c r="BD183" s="21">
        <f t="shared" si="96"/>
        <v>0</v>
      </c>
      <c r="BE183" s="20">
        <f t="shared" si="117"/>
        <v>0</v>
      </c>
      <c r="BF183" s="20">
        <f t="shared" si="121"/>
        <v>0</v>
      </c>
      <c r="BG183" s="22">
        <f t="shared" si="124"/>
        <v>0</v>
      </c>
      <c r="BH183" s="22">
        <f t="shared" si="97"/>
        <v>0</v>
      </c>
      <c r="BI183" s="53">
        <v>1</v>
      </c>
      <c r="BJ183" s="22">
        <f t="shared" si="118"/>
        <v>0</v>
      </c>
      <c r="BK183" s="22">
        <f t="shared" si="119"/>
        <v>0</v>
      </c>
      <c r="BL183" s="23">
        <f t="shared" si="122"/>
        <v>0</v>
      </c>
    </row>
    <row r="184" spans="1:64" hidden="1" x14ac:dyDescent="0.25">
      <c r="A184" s="53">
        <v>4</v>
      </c>
      <c r="B184" s="53" t="s">
        <v>63</v>
      </c>
      <c r="C184" s="54" t="s">
        <v>64</v>
      </c>
      <c r="D184" s="54">
        <v>45230</v>
      </c>
      <c r="E184" s="55" t="s">
        <v>65</v>
      </c>
      <c r="F184" s="55" t="s">
        <v>66</v>
      </c>
      <c r="G184" s="56">
        <v>2023</v>
      </c>
      <c r="H184" s="57">
        <v>521685018</v>
      </c>
      <c r="I184" s="14">
        <f t="shared" si="98"/>
        <v>4144000</v>
      </c>
      <c r="J184" s="67">
        <v>525829018</v>
      </c>
      <c r="K184" s="57">
        <v>156082496</v>
      </c>
      <c r="L184" s="14">
        <f t="shared" si="99"/>
        <v>1314000</v>
      </c>
      <c r="M184" s="67">
        <v>157396496</v>
      </c>
      <c r="N184" s="14">
        <f t="shared" si="100"/>
        <v>365602522</v>
      </c>
      <c r="O184" s="14">
        <f t="shared" si="101"/>
        <v>2830000</v>
      </c>
      <c r="P184" s="15">
        <f t="shared" si="102"/>
        <v>368432522</v>
      </c>
      <c r="Q184" s="57">
        <v>511637018</v>
      </c>
      <c r="R184" s="57">
        <v>152896496</v>
      </c>
      <c r="S184" s="15">
        <f t="shared" si="123"/>
        <v>358740522</v>
      </c>
      <c r="T184" s="14">
        <f t="shared" si="103"/>
        <v>10048000</v>
      </c>
      <c r="U184" s="14">
        <f t="shared" si="104"/>
        <v>6862000</v>
      </c>
      <c r="V184" s="14">
        <f t="shared" si="105"/>
        <v>14192000</v>
      </c>
      <c r="W184" s="14">
        <f t="shared" si="106"/>
        <v>9692000</v>
      </c>
      <c r="X184" s="70">
        <v>1</v>
      </c>
      <c r="Y184" s="14">
        <f t="shared" si="107"/>
        <v>6862000</v>
      </c>
      <c r="Z184" s="15">
        <f t="shared" si="108"/>
        <v>9692000</v>
      </c>
      <c r="AA184" s="57">
        <v>437828453</v>
      </c>
      <c r="AB184" s="57">
        <v>130993521.77305327</v>
      </c>
      <c r="AC184" s="15">
        <f t="shared" si="85"/>
        <v>306834931.22694671</v>
      </c>
      <c r="AD184" s="14">
        <f t="shared" si="109"/>
        <v>88000565</v>
      </c>
      <c r="AE184" s="15">
        <f t="shared" si="110"/>
        <v>88000565</v>
      </c>
      <c r="AF184" s="70">
        <v>1.22</v>
      </c>
      <c r="AG184" s="70">
        <v>0</v>
      </c>
      <c r="AH184" s="14">
        <f t="shared" si="86"/>
        <v>107360689.3</v>
      </c>
      <c r="AI184" s="15">
        <f t="shared" si="87"/>
        <v>107360689.3</v>
      </c>
      <c r="AJ184" s="16">
        <f t="shared" si="111"/>
        <v>1</v>
      </c>
      <c r="AK184" s="71">
        <v>3</v>
      </c>
      <c r="AL184" s="72">
        <v>5.2555040428474031E-2</v>
      </c>
      <c r="AM184" s="18">
        <f t="shared" si="88"/>
        <v>0.99574071491465066</v>
      </c>
      <c r="AN184" s="14">
        <f t="shared" si="112"/>
        <v>9650719.0089527946</v>
      </c>
      <c r="AO184" s="15">
        <f t="shared" si="113"/>
        <v>9650719.0089527946</v>
      </c>
      <c r="AP184" s="16">
        <f t="shared" si="114"/>
        <v>1</v>
      </c>
      <c r="AQ184" s="19">
        <f t="shared" si="115"/>
        <v>3</v>
      </c>
      <c r="AR184" s="17">
        <f t="shared" si="116"/>
        <v>5.2555040428474031E-2</v>
      </c>
      <c r="AS184" s="18">
        <f t="shared" si="89"/>
        <v>0.99574071491465066</v>
      </c>
      <c r="AT184" s="73">
        <v>0.88450765268544418</v>
      </c>
      <c r="AU184" s="14">
        <f t="shared" si="90"/>
        <v>94556883.816228122</v>
      </c>
      <c r="AV184" s="15">
        <f t="shared" si="120"/>
        <v>94556883.816228122</v>
      </c>
      <c r="AW184" s="74">
        <v>7.2144853467420111E-2</v>
      </c>
      <c r="AX184" s="14">
        <f t="shared" si="91"/>
        <v>7745521.1977097178</v>
      </c>
      <c r="AY184" s="15">
        <f t="shared" si="92"/>
        <v>6821792.5272576464</v>
      </c>
      <c r="AZ184" s="75">
        <v>2.3E-3</v>
      </c>
      <c r="BA184" s="20">
        <f t="shared" si="93"/>
        <v>202401.29949999999</v>
      </c>
      <c r="BB184" s="20">
        <f t="shared" si="94"/>
        <v>201539.21466378431</v>
      </c>
      <c r="BC184" s="20">
        <f t="shared" si="95"/>
        <v>202401.29949999999</v>
      </c>
      <c r="BD184" s="21">
        <f t="shared" si="96"/>
        <v>201539.21466378431</v>
      </c>
      <c r="BE184" s="20">
        <f t="shared" si="117"/>
        <v>105616611.79720972</v>
      </c>
      <c r="BF184" s="20">
        <f t="shared" si="121"/>
        <v>91929496.549196765</v>
      </c>
      <c r="BG184" s="22">
        <f t="shared" si="124"/>
        <v>51905590.773053288</v>
      </c>
      <c r="BH184" s="22">
        <f t="shared" si="97"/>
        <v>-40023905.776143476</v>
      </c>
      <c r="BI184" s="53">
        <v>1</v>
      </c>
      <c r="BJ184" s="22">
        <f t="shared" si="118"/>
        <v>53711021.024156436</v>
      </c>
      <c r="BK184" s="22">
        <f t="shared" si="119"/>
        <v>40023905.776143476</v>
      </c>
      <c r="BL184" s="23">
        <f t="shared" si="122"/>
        <v>91929496.549196765</v>
      </c>
    </row>
    <row r="185" spans="1:64" hidden="1" x14ac:dyDescent="0.25">
      <c r="A185" s="53">
        <v>4</v>
      </c>
      <c r="B185" s="53" t="s">
        <v>63</v>
      </c>
      <c r="C185" s="54" t="s">
        <v>64</v>
      </c>
      <c r="D185" s="54">
        <v>45230</v>
      </c>
      <c r="E185" s="55" t="s">
        <v>65</v>
      </c>
      <c r="F185" s="55" t="s">
        <v>66</v>
      </c>
      <c r="G185" s="56">
        <v>2024</v>
      </c>
      <c r="H185" s="57">
        <v>208881000</v>
      </c>
      <c r="I185" s="14">
        <f t="shared" si="98"/>
        <v>345925000</v>
      </c>
      <c r="J185" s="67">
        <v>554806000</v>
      </c>
      <c r="K185" s="57">
        <v>66236000</v>
      </c>
      <c r="L185" s="14">
        <f t="shared" si="99"/>
        <v>109691000</v>
      </c>
      <c r="M185" s="67">
        <v>175927000</v>
      </c>
      <c r="N185" s="14">
        <f t="shared" si="100"/>
        <v>142645000</v>
      </c>
      <c r="O185" s="14">
        <f t="shared" si="101"/>
        <v>236234000</v>
      </c>
      <c r="P185" s="15">
        <f t="shared" si="102"/>
        <v>378879000</v>
      </c>
      <c r="Q185" s="57">
        <v>170481000</v>
      </c>
      <c r="R185" s="57">
        <v>54059000</v>
      </c>
      <c r="S185" s="15">
        <f t="shared" si="123"/>
        <v>116422000</v>
      </c>
      <c r="T185" s="14">
        <f t="shared" si="103"/>
        <v>38400000</v>
      </c>
      <c r="U185" s="14">
        <f t="shared" si="104"/>
        <v>26223000</v>
      </c>
      <c r="V185" s="14">
        <f t="shared" si="105"/>
        <v>384325000</v>
      </c>
      <c r="W185" s="14">
        <f t="shared" si="106"/>
        <v>262457000</v>
      </c>
      <c r="X185" s="70">
        <v>1</v>
      </c>
      <c r="Y185" s="14">
        <f t="shared" si="107"/>
        <v>26223000</v>
      </c>
      <c r="Z185" s="15">
        <f t="shared" si="108"/>
        <v>262457000</v>
      </c>
      <c r="AA185" s="57">
        <v>0</v>
      </c>
      <c r="AB185" s="57">
        <v>0</v>
      </c>
      <c r="AC185" s="15">
        <f t="shared" si="85"/>
        <v>0</v>
      </c>
      <c r="AD185" s="14">
        <f t="shared" si="109"/>
        <v>554806000</v>
      </c>
      <c r="AE185" s="15">
        <f t="shared" si="110"/>
        <v>554806000</v>
      </c>
      <c r="AF185" s="70">
        <v>1.26</v>
      </c>
      <c r="AG185" s="70">
        <v>0</v>
      </c>
      <c r="AH185" s="14">
        <f t="shared" si="86"/>
        <v>699055560</v>
      </c>
      <c r="AI185" s="15">
        <f t="shared" si="87"/>
        <v>699055560</v>
      </c>
      <c r="AJ185" s="16">
        <f t="shared" si="111"/>
        <v>8</v>
      </c>
      <c r="AK185" s="71">
        <v>9</v>
      </c>
      <c r="AL185" s="72">
        <v>5.2555040428474031E-2</v>
      </c>
      <c r="AM185" s="18">
        <f t="shared" si="88"/>
        <v>0.96642937742895618</v>
      </c>
      <c r="AN185" s="14">
        <f t="shared" si="112"/>
        <v>253646155.11187154</v>
      </c>
      <c r="AO185" s="15">
        <f t="shared" si="113"/>
        <v>253646155.11187154</v>
      </c>
      <c r="AP185" s="16">
        <f t="shared" si="114"/>
        <v>8</v>
      </c>
      <c r="AQ185" s="19">
        <f t="shared" si="115"/>
        <v>9</v>
      </c>
      <c r="AR185" s="17">
        <f t="shared" si="116"/>
        <v>5.2555040428474031E-2</v>
      </c>
      <c r="AS185" s="18">
        <f t="shared" si="89"/>
        <v>0.96642937742895618</v>
      </c>
      <c r="AT185" s="73">
        <v>0.88450765268544418</v>
      </c>
      <c r="AU185" s="14">
        <f t="shared" si="90"/>
        <v>597562605.37689018</v>
      </c>
      <c r="AV185" s="15">
        <f t="shared" si="120"/>
        <v>597562605.37689018</v>
      </c>
      <c r="AW185" s="74">
        <v>7.2144853467420111E-2</v>
      </c>
      <c r="AX185" s="14">
        <f t="shared" si="91"/>
        <v>50433260.941785306</v>
      </c>
      <c r="AY185" s="15">
        <f t="shared" si="92"/>
        <v>43111066.602525532</v>
      </c>
      <c r="AZ185" s="75">
        <v>2.3E-3</v>
      </c>
      <c r="BA185" s="20">
        <f t="shared" si="93"/>
        <v>1276053.8</v>
      </c>
      <c r="BB185" s="20">
        <f t="shared" si="94"/>
        <v>1233215.8794998538</v>
      </c>
      <c r="BC185" s="20">
        <f t="shared" si="95"/>
        <v>1276053.8</v>
      </c>
      <c r="BD185" s="21">
        <f t="shared" si="96"/>
        <v>1233215.8794998538</v>
      </c>
      <c r="BE185" s="20">
        <f t="shared" si="117"/>
        <v>488307874.74178529</v>
      </c>
      <c r="BF185" s="20">
        <f t="shared" si="121"/>
        <v>388260732.74704403</v>
      </c>
      <c r="BG185" s="22">
        <f t="shared" si="124"/>
        <v>116422000</v>
      </c>
      <c r="BH185" s="22">
        <f t="shared" si="97"/>
        <v>-271838732.74704403</v>
      </c>
      <c r="BI185" s="53">
        <v>1</v>
      </c>
      <c r="BJ185" s="22">
        <f t="shared" si="118"/>
        <v>371885874.74178529</v>
      </c>
      <c r="BK185" s="22">
        <f t="shared" si="119"/>
        <v>271838732.74704403</v>
      </c>
      <c r="BL185" s="23">
        <f t="shared" si="122"/>
        <v>388260732.74704403</v>
      </c>
    </row>
    <row r="186" spans="1:64" hidden="1" x14ac:dyDescent="0.25">
      <c r="A186" s="53">
        <v>4</v>
      </c>
      <c r="B186" s="53" t="s">
        <v>63</v>
      </c>
      <c r="C186" s="54" t="s">
        <v>64</v>
      </c>
      <c r="D186" s="54">
        <v>45230</v>
      </c>
      <c r="E186" s="55" t="s">
        <v>67</v>
      </c>
      <c r="F186" s="55" t="s">
        <v>66</v>
      </c>
      <c r="G186" s="56">
        <v>2022</v>
      </c>
      <c r="H186" s="57">
        <v>283142262</v>
      </c>
      <c r="I186" s="14">
        <f t="shared" si="98"/>
        <v>0</v>
      </c>
      <c r="J186" s="67">
        <v>283142262</v>
      </c>
      <c r="K186" s="57">
        <v>84979839</v>
      </c>
      <c r="L186" s="14">
        <f t="shared" si="99"/>
        <v>0</v>
      </c>
      <c r="M186" s="67">
        <v>84979839</v>
      </c>
      <c r="N186" s="14">
        <f t="shared" si="100"/>
        <v>198162423</v>
      </c>
      <c r="O186" s="14">
        <f t="shared" si="101"/>
        <v>0</v>
      </c>
      <c r="P186" s="15">
        <f t="shared" si="102"/>
        <v>198162423</v>
      </c>
      <c r="Q186" s="57">
        <v>283142262</v>
      </c>
      <c r="R186" s="57">
        <v>84979839</v>
      </c>
      <c r="S186" s="15">
        <f t="shared" si="123"/>
        <v>198162423</v>
      </c>
      <c r="T186" s="14">
        <f t="shared" si="103"/>
        <v>0</v>
      </c>
      <c r="U186" s="14">
        <f t="shared" si="104"/>
        <v>0</v>
      </c>
      <c r="V186" s="14">
        <f t="shared" si="105"/>
        <v>0</v>
      </c>
      <c r="W186" s="14">
        <f t="shared" si="106"/>
        <v>0</v>
      </c>
      <c r="X186" s="70">
        <v>1</v>
      </c>
      <c r="Y186" s="14">
        <f t="shared" si="107"/>
        <v>0</v>
      </c>
      <c r="Z186" s="15">
        <f t="shared" si="108"/>
        <v>0</v>
      </c>
      <c r="AA186" s="57">
        <v>283142262</v>
      </c>
      <c r="AB186" s="57">
        <v>84979839</v>
      </c>
      <c r="AC186" s="15">
        <f t="shared" si="85"/>
        <v>198162423</v>
      </c>
      <c r="AD186" s="14">
        <f t="shared" si="109"/>
        <v>0</v>
      </c>
      <c r="AE186" s="15">
        <f t="shared" si="110"/>
        <v>0</v>
      </c>
      <c r="AF186" s="70">
        <v>0.75</v>
      </c>
      <c r="AG186" s="70">
        <v>0</v>
      </c>
      <c r="AH186" s="14">
        <f t="shared" si="86"/>
        <v>0</v>
      </c>
      <c r="AI186" s="15">
        <f t="shared" si="87"/>
        <v>0</v>
      </c>
      <c r="AJ186" s="16">
        <f t="shared" si="111"/>
        <v>0</v>
      </c>
      <c r="AK186" s="71">
        <v>0</v>
      </c>
      <c r="AL186" s="72">
        <v>0</v>
      </c>
      <c r="AM186" s="18">
        <f t="shared" si="88"/>
        <v>1</v>
      </c>
      <c r="AN186" s="14">
        <f t="shared" si="112"/>
        <v>0</v>
      </c>
      <c r="AO186" s="15">
        <f t="shared" si="113"/>
        <v>0</v>
      </c>
      <c r="AP186" s="16">
        <f t="shared" si="114"/>
        <v>0</v>
      </c>
      <c r="AQ186" s="19">
        <f t="shared" si="115"/>
        <v>0</v>
      </c>
      <c r="AR186" s="17">
        <f t="shared" si="116"/>
        <v>0</v>
      </c>
      <c r="AS186" s="18">
        <f t="shared" si="89"/>
        <v>1</v>
      </c>
      <c r="AT186" s="73">
        <v>0.86443752692586795</v>
      </c>
      <c r="AU186" s="14">
        <f t="shared" si="90"/>
        <v>0</v>
      </c>
      <c r="AV186" s="15">
        <f t="shared" si="120"/>
        <v>0</v>
      </c>
      <c r="AW186" s="74">
        <v>9.7948479432115043E-2</v>
      </c>
      <c r="AX186" s="14">
        <f t="shared" si="91"/>
        <v>0</v>
      </c>
      <c r="AY186" s="15">
        <f t="shared" si="92"/>
        <v>0</v>
      </c>
      <c r="AZ186" s="75">
        <v>3.2000000000000002E-3</v>
      </c>
      <c r="BA186" s="20">
        <f t="shared" si="93"/>
        <v>0</v>
      </c>
      <c r="BB186" s="20">
        <f t="shared" si="94"/>
        <v>0</v>
      </c>
      <c r="BC186" s="20">
        <f t="shared" si="95"/>
        <v>0</v>
      </c>
      <c r="BD186" s="21">
        <f t="shared" si="96"/>
        <v>0</v>
      </c>
      <c r="BE186" s="20">
        <f t="shared" si="117"/>
        <v>0</v>
      </c>
      <c r="BF186" s="20">
        <f t="shared" si="121"/>
        <v>0</v>
      </c>
      <c r="BG186" s="22">
        <f t="shared" si="124"/>
        <v>0</v>
      </c>
      <c r="BH186" s="22">
        <f t="shared" si="97"/>
        <v>0</v>
      </c>
      <c r="BI186" s="53">
        <v>1</v>
      </c>
      <c r="BJ186" s="22">
        <f t="shared" si="118"/>
        <v>0</v>
      </c>
      <c r="BK186" s="22">
        <f t="shared" si="119"/>
        <v>0</v>
      </c>
      <c r="BL186" s="23">
        <f t="shared" si="122"/>
        <v>0</v>
      </c>
    </row>
    <row r="187" spans="1:64" hidden="1" x14ac:dyDescent="0.25">
      <c r="A187" s="53">
        <v>4</v>
      </c>
      <c r="B187" s="53" t="s">
        <v>63</v>
      </c>
      <c r="C187" s="54" t="s">
        <v>64</v>
      </c>
      <c r="D187" s="54">
        <v>45230</v>
      </c>
      <c r="E187" s="55" t="s">
        <v>67</v>
      </c>
      <c r="F187" s="55" t="s">
        <v>66</v>
      </c>
      <c r="G187" s="56">
        <v>2023</v>
      </c>
      <c r="H187" s="57">
        <v>314989348</v>
      </c>
      <c r="I187" s="14">
        <f t="shared" si="98"/>
        <v>3429000</v>
      </c>
      <c r="J187" s="67">
        <v>318418348</v>
      </c>
      <c r="K187" s="57">
        <v>101820846</v>
      </c>
      <c r="L187" s="14">
        <f t="shared" si="99"/>
        <v>1217000</v>
      </c>
      <c r="M187" s="67">
        <v>103037846</v>
      </c>
      <c r="N187" s="14">
        <f t="shared" si="100"/>
        <v>213168502</v>
      </c>
      <c r="O187" s="14">
        <f t="shared" si="101"/>
        <v>2212000</v>
      </c>
      <c r="P187" s="15">
        <f t="shared" si="102"/>
        <v>215380502</v>
      </c>
      <c r="Q187" s="57">
        <v>308971348</v>
      </c>
      <c r="R187" s="57">
        <v>99684846</v>
      </c>
      <c r="S187" s="15">
        <f t="shared" si="123"/>
        <v>209286502</v>
      </c>
      <c r="T187" s="14">
        <f t="shared" si="103"/>
        <v>6018000</v>
      </c>
      <c r="U187" s="14">
        <f t="shared" si="104"/>
        <v>3882000</v>
      </c>
      <c r="V187" s="14">
        <f t="shared" si="105"/>
        <v>9447000</v>
      </c>
      <c r="W187" s="14">
        <f t="shared" si="106"/>
        <v>6094000</v>
      </c>
      <c r="X187" s="70">
        <v>1</v>
      </c>
      <c r="Y187" s="14">
        <f t="shared" si="107"/>
        <v>3882000</v>
      </c>
      <c r="Z187" s="15">
        <f t="shared" si="108"/>
        <v>6094000</v>
      </c>
      <c r="AA187" s="57">
        <v>269075364</v>
      </c>
      <c r="AB187" s="57">
        <v>86979072.067662254</v>
      </c>
      <c r="AC187" s="15">
        <f t="shared" si="85"/>
        <v>182096291.93233776</v>
      </c>
      <c r="AD187" s="14">
        <f t="shared" si="109"/>
        <v>49342984</v>
      </c>
      <c r="AE187" s="15">
        <f t="shared" si="110"/>
        <v>49342984</v>
      </c>
      <c r="AF187" s="70">
        <v>0.78900000000000003</v>
      </c>
      <c r="AG187" s="70">
        <v>0</v>
      </c>
      <c r="AH187" s="14">
        <f t="shared" si="86"/>
        <v>38931614.376000002</v>
      </c>
      <c r="AI187" s="15">
        <f t="shared" si="87"/>
        <v>38931614.376000002</v>
      </c>
      <c r="AJ187" s="16">
        <f t="shared" si="111"/>
        <v>1</v>
      </c>
      <c r="AK187" s="71">
        <v>3</v>
      </c>
      <c r="AL187" s="72">
        <v>5.2555040428474031E-2</v>
      </c>
      <c r="AM187" s="18">
        <f t="shared" si="88"/>
        <v>0.99574071491465066</v>
      </c>
      <c r="AN187" s="14">
        <f t="shared" si="112"/>
        <v>6068043.9166898811</v>
      </c>
      <c r="AO187" s="15">
        <f t="shared" si="113"/>
        <v>6068043.9166898811</v>
      </c>
      <c r="AP187" s="16">
        <f t="shared" si="114"/>
        <v>1</v>
      </c>
      <c r="AQ187" s="19">
        <f t="shared" si="115"/>
        <v>3</v>
      </c>
      <c r="AR187" s="17">
        <f t="shared" si="116"/>
        <v>5.2555040428474031E-2</v>
      </c>
      <c r="AS187" s="18">
        <f t="shared" si="89"/>
        <v>0.99574071491465066</v>
      </c>
      <c r="AT187" s="73">
        <v>0.86443752692586795</v>
      </c>
      <c r="AU187" s="14">
        <f t="shared" si="90"/>
        <v>33510606.689723015</v>
      </c>
      <c r="AV187" s="15">
        <f t="shared" si="120"/>
        <v>33510606.689723015</v>
      </c>
      <c r="AW187" s="74">
        <v>9.7948479432115043E-2</v>
      </c>
      <c r="AX187" s="14">
        <f t="shared" si="91"/>
        <v>3813292.4299666705</v>
      </c>
      <c r="AY187" s="15">
        <f t="shared" si="92"/>
        <v>3282312.9701060313</v>
      </c>
      <c r="AZ187" s="75">
        <v>3.2000000000000002E-3</v>
      </c>
      <c r="BA187" s="20">
        <f t="shared" si="93"/>
        <v>157897.54880000002</v>
      </c>
      <c r="BB187" s="20">
        <f t="shared" si="94"/>
        <v>157225.01812538295</v>
      </c>
      <c r="BC187" s="20">
        <f t="shared" si="95"/>
        <v>157897.54880000002</v>
      </c>
      <c r="BD187" s="21">
        <f t="shared" si="96"/>
        <v>157225.01812538295</v>
      </c>
      <c r="BE187" s="20">
        <f t="shared" si="117"/>
        <v>36808804.354766674</v>
      </c>
      <c r="BF187" s="20">
        <f t="shared" si="121"/>
        <v>30882100.761264548</v>
      </c>
      <c r="BG187" s="22">
        <f t="shared" si="124"/>
        <v>27190210.067662239</v>
      </c>
      <c r="BH187" s="22">
        <f t="shared" si="97"/>
        <v>-3691890.6936023086</v>
      </c>
      <c r="BI187" s="53">
        <v>1</v>
      </c>
      <c r="BJ187" s="22">
        <f t="shared" si="118"/>
        <v>9618594.2871044353</v>
      </c>
      <c r="BK187" s="22">
        <f t="shared" si="119"/>
        <v>3691890.6936023086</v>
      </c>
      <c r="BL187" s="23">
        <f t="shared" si="122"/>
        <v>30882100.761264548</v>
      </c>
    </row>
    <row r="188" spans="1:64" hidden="1" x14ac:dyDescent="0.25">
      <c r="A188" s="53">
        <v>4</v>
      </c>
      <c r="B188" s="53" t="s">
        <v>63</v>
      </c>
      <c r="C188" s="54" t="s">
        <v>64</v>
      </c>
      <c r="D188" s="54">
        <v>45230</v>
      </c>
      <c r="E188" s="55" t="s">
        <v>67</v>
      </c>
      <c r="F188" s="55" t="s">
        <v>66</v>
      </c>
      <c r="G188" s="56">
        <v>2024</v>
      </c>
      <c r="H188" s="57">
        <v>124048000</v>
      </c>
      <c r="I188" s="14">
        <f t="shared" si="98"/>
        <v>189394000</v>
      </c>
      <c r="J188" s="67">
        <v>313442000</v>
      </c>
      <c r="K188" s="57">
        <v>44036000</v>
      </c>
      <c r="L188" s="14">
        <f t="shared" si="99"/>
        <v>67235000</v>
      </c>
      <c r="M188" s="67">
        <v>111271000</v>
      </c>
      <c r="N188" s="14">
        <f t="shared" si="100"/>
        <v>80012000</v>
      </c>
      <c r="O188" s="14">
        <f t="shared" si="101"/>
        <v>122159000</v>
      </c>
      <c r="P188" s="15">
        <f t="shared" si="102"/>
        <v>202171000</v>
      </c>
      <c r="Q188" s="57">
        <v>99518000</v>
      </c>
      <c r="R188" s="57">
        <v>35328000</v>
      </c>
      <c r="S188" s="15">
        <f t="shared" si="123"/>
        <v>64190000</v>
      </c>
      <c r="T188" s="14">
        <f t="shared" si="103"/>
        <v>24530000</v>
      </c>
      <c r="U188" s="14">
        <f t="shared" si="104"/>
        <v>15822000</v>
      </c>
      <c r="V188" s="14">
        <f t="shared" si="105"/>
        <v>213924000</v>
      </c>
      <c r="W188" s="14">
        <f t="shared" si="106"/>
        <v>137981000</v>
      </c>
      <c r="X188" s="70">
        <v>1</v>
      </c>
      <c r="Y188" s="14">
        <f t="shared" si="107"/>
        <v>15822000</v>
      </c>
      <c r="Z188" s="15">
        <f t="shared" si="108"/>
        <v>137981000</v>
      </c>
      <c r="AA188" s="57">
        <v>0</v>
      </c>
      <c r="AB188" s="57">
        <v>0</v>
      </c>
      <c r="AC188" s="15">
        <f t="shared" si="85"/>
        <v>0</v>
      </c>
      <c r="AD188" s="14">
        <f t="shared" si="109"/>
        <v>313442000</v>
      </c>
      <c r="AE188" s="15">
        <f t="shared" si="110"/>
        <v>313442000</v>
      </c>
      <c r="AF188" s="70">
        <v>0.80800000000000005</v>
      </c>
      <c r="AG188" s="70">
        <v>0</v>
      </c>
      <c r="AH188" s="14">
        <f t="shared" si="86"/>
        <v>253261136.00000003</v>
      </c>
      <c r="AI188" s="15">
        <f t="shared" si="87"/>
        <v>253261136.00000003</v>
      </c>
      <c r="AJ188" s="16">
        <f t="shared" si="111"/>
        <v>8</v>
      </c>
      <c r="AK188" s="71">
        <v>9</v>
      </c>
      <c r="AL188" s="72">
        <v>5.2555040428474031E-2</v>
      </c>
      <c r="AM188" s="18">
        <f t="shared" si="88"/>
        <v>0.96642937742895618</v>
      </c>
      <c r="AN188" s="14">
        <f t="shared" si="112"/>
        <v>133348891.9270248</v>
      </c>
      <c r="AO188" s="15">
        <f t="shared" si="113"/>
        <v>133348891.9270248</v>
      </c>
      <c r="AP188" s="16">
        <f t="shared" si="114"/>
        <v>8</v>
      </c>
      <c r="AQ188" s="19">
        <f t="shared" si="115"/>
        <v>9</v>
      </c>
      <c r="AR188" s="17">
        <f t="shared" si="116"/>
        <v>5.2555040428474031E-2</v>
      </c>
      <c r="AS188" s="18">
        <f t="shared" si="89"/>
        <v>0.96642937742895618</v>
      </c>
      <c r="AT188" s="73">
        <v>0.86443752692586795</v>
      </c>
      <c r="AU188" s="14">
        <f t="shared" si="90"/>
        <v>211578866.37431553</v>
      </c>
      <c r="AV188" s="15">
        <f t="shared" si="120"/>
        <v>211578866.37431553</v>
      </c>
      <c r="AW188" s="74">
        <v>9.7948479432115043E-2</v>
      </c>
      <c r="AX188" s="14">
        <f t="shared" si="91"/>
        <v>24806543.170450095</v>
      </c>
      <c r="AY188" s="15">
        <f t="shared" si="92"/>
        <v>20723828.241334863</v>
      </c>
      <c r="AZ188" s="75">
        <v>3.2000000000000002E-3</v>
      </c>
      <c r="BA188" s="20">
        <f t="shared" si="93"/>
        <v>1003014.4</v>
      </c>
      <c r="BB188" s="20">
        <f t="shared" si="94"/>
        <v>969342.5821442781</v>
      </c>
      <c r="BC188" s="20">
        <f t="shared" si="95"/>
        <v>1003014.4</v>
      </c>
      <c r="BD188" s="21">
        <f t="shared" si="96"/>
        <v>969342.5821442781</v>
      </c>
      <c r="BE188" s="20">
        <f t="shared" si="117"/>
        <v>141089693.57045013</v>
      </c>
      <c r="BF188" s="20">
        <f t="shared" si="121"/>
        <v>99923145.270769879</v>
      </c>
      <c r="BG188" s="22">
        <f t="shared" si="124"/>
        <v>64190000</v>
      </c>
      <c r="BH188" s="22">
        <f t="shared" si="97"/>
        <v>-35733145.270769879</v>
      </c>
      <c r="BI188" s="53">
        <v>1</v>
      </c>
      <c r="BJ188" s="22">
        <f t="shared" si="118"/>
        <v>76899693.570450127</v>
      </c>
      <c r="BK188" s="22">
        <f t="shared" si="119"/>
        <v>35733145.270769879</v>
      </c>
      <c r="BL188" s="23">
        <f t="shared" si="122"/>
        <v>99923145.270769879</v>
      </c>
    </row>
    <row r="189" spans="1:64" hidden="1" x14ac:dyDescent="0.25">
      <c r="A189" s="53">
        <v>4</v>
      </c>
      <c r="B189" s="53" t="s">
        <v>63</v>
      </c>
      <c r="C189" s="54" t="s">
        <v>64</v>
      </c>
      <c r="D189" s="54">
        <v>45230</v>
      </c>
      <c r="E189" s="55" t="s">
        <v>68</v>
      </c>
      <c r="F189" s="55" t="s">
        <v>66</v>
      </c>
      <c r="G189" s="56">
        <v>2022</v>
      </c>
      <c r="H189" s="57">
        <v>162650155</v>
      </c>
      <c r="I189" s="14">
        <f t="shared" si="98"/>
        <v>0</v>
      </c>
      <c r="J189" s="67">
        <v>162650155</v>
      </c>
      <c r="K189" s="57">
        <v>48898538</v>
      </c>
      <c r="L189" s="14">
        <f t="shared" si="99"/>
        <v>0</v>
      </c>
      <c r="M189" s="67">
        <v>48898538</v>
      </c>
      <c r="N189" s="14">
        <f t="shared" si="100"/>
        <v>113751617</v>
      </c>
      <c r="O189" s="14">
        <f t="shared" si="101"/>
        <v>0</v>
      </c>
      <c r="P189" s="15">
        <f t="shared" si="102"/>
        <v>113751617</v>
      </c>
      <c r="Q189" s="57">
        <v>162650155</v>
      </c>
      <c r="R189" s="57">
        <v>48898538</v>
      </c>
      <c r="S189" s="15">
        <f t="shared" si="123"/>
        <v>113751617</v>
      </c>
      <c r="T189" s="14">
        <f t="shared" si="103"/>
        <v>0</v>
      </c>
      <c r="U189" s="14">
        <f t="shared" si="104"/>
        <v>0</v>
      </c>
      <c r="V189" s="14">
        <f t="shared" si="105"/>
        <v>0</v>
      </c>
      <c r="W189" s="14">
        <f t="shared" si="106"/>
        <v>0</v>
      </c>
      <c r="X189" s="70">
        <v>1</v>
      </c>
      <c r="Y189" s="14">
        <f t="shared" si="107"/>
        <v>0</v>
      </c>
      <c r="Z189" s="15">
        <f t="shared" si="108"/>
        <v>0</v>
      </c>
      <c r="AA189" s="57">
        <v>162650155</v>
      </c>
      <c r="AB189" s="57">
        <v>48898538</v>
      </c>
      <c r="AC189" s="15">
        <f t="shared" si="85"/>
        <v>113751617</v>
      </c>
      <c r="AD189" s="14">
        <f t="shared" si="109"/>
        <v>0</v>
      </c>
      <c r="AE189" s="15">
        <f t="shared" si="110"/>
        <v>0</v>
      </c>
      <c r="AF189" s="70">
        <v>0.94099999999999995</v>
      </c>
      <c r="AG189" s="70">
        <v>0</v>
      </c>
      <c r="AH189" s="14">
        <f t="shared" si="86"/>
        <v>0</v>
      </c>
      <c r="AI189" s="15">
        <f t="shared" si="87"/>
        <v>0</v>
      </c>
      <c r="AJ189" s="16">
        <f t="shared" si="111"/>
        <v>0</v>
      </c>
      <c r="AK189" s="71">
        <v>0</v>
      </c>
      <c r="AL189" s="72">
        <v>0</v>
      </c>
      <c r="AM189" s="18">
        <f t="shared" si="88"/>
        <v>1</v>
      </c>
      <c r="AN189" s="14">
        <f t="shared" si="112"/>
        <v>0</v>
      </c>
      <c r="AO189" s="15">
        <f t="shared" si="113"/>
        <v>0</v>
      </c>
      <c r="AP189" s="16">
        <f t="shared" si="114"/>
        <v>0</v>
      </c>
      <c r="AQ189" s="19">
        <f t="shared" si="115"/>
        <v>0</v>
      </c>
      <c r="AR189" s="17">
        <f t="shared" si="116"/>
        <v>0</v>
      </c>
      <c r="AS189" s="18">
        <f t="shared" si="89"/>
        <v>1</v>
      </c>
      <c r="AT189" s="73">
        <v>0.88711254583132626</v>
      </c>
      <c r="AU189" s="14">
        <f t="shared" si="90"/>
        <v>0</v>
      </c>
      <c r="AV189" s="15">
        <f t="shared" si="120"/>
        <v>0</v>
      </c>
      <c r="AW189" s="74">
        <v>9.5000737699733079E-2</v>
      </c>
      <c r="AX189" s="14">
        <f t="shared" si="91"/>
        <v>0</v>
      </c>
      <c r="AY189" s="15">
        <f t="shared" si="92"/>
        <v>0</v>
      </c>
      <c r="AZ189" s="75">
        <v>4.8999999999999998E-3</v>
      </c>
      <c r="BA189" s="20">
        <f t="shared" si="93"/>
        <v>0</v>
      </c>
      <c r="BB189" s="20">
        <f t="shared" si="94"/>
        <v>0</v>
      </c>
      <c r="BC189" s="20">
        <f t="shared" si="95"/>
        <v>0</v>
      </c>
      <c r="BD189" s="21">
        <f t="shared" si="96"/>
        <v>0</v>
      </c>
      <c r="BE189" s="20">
        <f t="shared" si="117"/>
        <v>0</v>
      </c>
      <c r="BF189" s="20">
        <f t="shared" si="121"/>
        <v>0</v>
      </c>
      <c r="BG189" s="22">
        <f t="shared" si="124"/>
        <v>0</v>
      </c>
      <c r="BH189" s="22">
        <f t="shared" si="97"/>
        <v>0</v>
      </c>
      <c r="BI189" s="53">
        <v>1</v>
      </c>
      <c r="BJ189" s="22">
        <f t="shared" si="118"/>
        <v>0</v>
      </c>
      <c r="BK189" s="22">
        <f t="shared" si="119"/>
        <v>0</v>
      </c>
      <c r="BL189" s="23">
        <f t="shared" si="122"/>
        <v>0</v>
      </c>
    </row>
    <row r="190" spans="1:64" hidden="1" x14ac:dyDescent="0.25">
      <c r="A190" s="53">
        <v>4</v>
      </c>
      <c r="B190" s="53" t="s">
        <v>63</v>
      </c>
      <c r="C190" s="54" t="s">
        <v>64</v>
      </c>
      <c r="D190" s="54">
        <v>45230</v>
      </c>
      <c r="E190" s="55" t="s">
        <v>68</v>
      </c>
      <c r="F190" s="55" t="s">
        <v>66</v>
      </c>
      <c r="G190" s="56">
        <v>2023</v>
      </c>
      <c r="H190" s="57">
        <v>180599077</v>
      </c>
      <c r="I190" s="14">
        <f t="shared" si="98"/>
        <v>2139000</v>
      </c>
      <c r="J190" s="67">
        <v>182738077</v>
      </c>
      <c r="K190" s="57">
        <v>58925318</v>
      </c>
      <c r="L190" s="14">
        <f t="shared" si="99"/>
        <v>759000</v>
      </c>
      <c r="M190" s="67">
        <v>59684318</v>
      </c>
      <c r="N190" s="14">
        <f t="shared" si="100"/>
        <v>121673759</v>
      </c>
      <c r="O190" s="14">
        <f t="shared" si="101"/>
        <v>1380000</v>
      </c>
      <c r="P190" s="15">
        <f t="shared" si="102"/>
        <v>123053759</v>
      </c>
      <c r="Q190" s="57">
        <v>177146077</v>
      </c>
      <c r="R190" s="57">
        <v>57699318</v>
      </c>
      <c r="S190" s="15">
        <f t="shared" si="123"/>
        <v>119446759</v>
      </c>
      <c r="T190" s="14">
        <f t="shared" si="103"/>
        <v>3453000</v>
      </c>
      <c r="U190" s="14">
        <f t="shared" si="104"/>
        <v>2227000</v>
      </c>
      <c r="V190" s="14">
        <f t="shared" si="105"/>
        <v>5592000</v>
      </c>
      <c r="W190" s="14">
        <f t="shared" si="106"/>
        <v>3607000</v>
      </c>
      <c r="X190" s="70">
        <v>1</v>
      </c>
      <c r="Y190" s="14">
        <f t="shared" si="107"/>
        <v>2227000</v>
      </c>
      <c r="Z190" s="15">
        <f t="shared" si="108"/>
        <v>3607000</v>
      </c>
      <c r="AA190" s="57">
        <v>151854279</v>
      </c>
      <c r="AB190" s="57">
        <v>49546552.664473042</v>
      </c>
      <c r="AC190" s="15">
        <f t="shared" si="85"/>
        <v>102307726.33552696</v>
      </c>
      <c r="AD190" s="14">
        <f t="shared" si="109"/>
        <v>30883798</v>
      </c>
      <c r="AE190" s="15">
        <f t="shared" si="110"/>
        <v>30883798</v>
      </c>
      <c r="AF190" s="70">
        <v>0.98199999999999998</v>
      </c>
      <c r="AG190" s="70">
        <v>0</v>
      </c>
      <c r="AH190" s="14">
        <f t="shared" si="86"/>
        <v>30327889.636</v>
      </c>
      <c r="AI190" s="15">
        <f t="shared" si="87"/>
        <v>30327889.636</v>
      </c>
      <c r="AJ190" s="16">
        <f t="shared" si="111"/>
        <v>1</v>
      </c>
      <c r="AK190" s="71">
        <v>3</v>
      </c>
      <c r="AL190" s="72">
        <v>5.2555040428474031E-2</v>
      </c>
      <c r="AM190" s="18">
        <f t="shared" si="88"/>
        <v>0.99574071491465066</v>
      </c>
      <c r="AN190" s="14">
        <f t="shared" si="112"/>
        <v>3591636.7586971452</v>
      </c>
      <c r="AO190" s="15">
        <f t="shared" si="113"/>
        <v>3591636.7586971452</v>
      </c>
      <c r="AP190" s="16">
        <f t="shared" si="114"/>
        <v>1</v>
      </c>
      <c r="AQ190" s="19">
        <f t="shared" si="115"/>
        <v>3</v>
      </c>
      <c r="AR190" s="17">
        <f t="shared" si="116"/>
        <v>5.2555040428474031E-2</v>
      </c>
      <c r="AS190" s="18">
        <f t="shared" si="89"/>
        <v>0.99574071491465066</v>
      </c>
      <c r="AT190" s="73">
        <v>0.88711254583132626</v>
      </c>
      <c r="AU190" s="14">
        <f t="shared" si="90"/>
        <v>26789658.508028183</v>
      </c>
      <c r="AV190" s="15">
        <f t="shared" si="120"/>
        <v>26789658.508028183</v>
      </c>
      <c r="AW190" s="74">
        <v>9.5000737699733079E-2</v>
      </c>
      <c r="AX190" s="14">
        <f t="shared" si="91"/>
        <v>2881171.8882960891</v>
      </c>
      <c r="AY190" s="15">
        <f t="shared" si="92"/>
        <v>2545037.320986608</v>
      </c>
      <c r="AZ190" s="75">
        <v>4.8999999999999998E-3</v>
      </c>
      <c r="BA190" s="20">
        <f t="shared" si="93"/>
        <v>151330.6102</v>
      </c>
      <c r="BB190" s="20">
        <f t="shared" si="94"/>
        <v>150686.04998901833</v>
      </c>
      <c r="BC190" s="20">
        <f t="shared" si="95"/>
        <v>151330.6102</v>
      </c>
      <c r="BD190" s="21">
        <f t="shared" si="96"/>
        <v>150686.04998901833</v>
      </c>
      <c r="BE190" s="20">
        <f t="shared" si="117"/>
        <v>29753392.134496089</v>
      </c>
      <c r="BF190" s="20">
        <f t="shared" si="121"/>
        <v>25893745.120306667</v>
      </c>
      <c r="BG190" s="22">
        <f t="shared" si="124"/>
        <v>17139032.664473042</v>
      </c>
      <c r="BH190" s="22">
        <f t="shared" si="97"/>
        <v>-8754712.455833625</v>
      </c>
      <c r="BI190" s="53">
        <v>1</v>
      </c>
      <c r="BJ190" s="22">
        <f t="shared" si="118"/>
        <v>12614359.470023047</v>
      </c>
      <c r="BK190" s="22">
        <f t="shared" si="119"/>
        <v>8754712.455833625</v>
      </c>
      <c r="BL190" s="23">
        <f t="shared" si="122"/>
        <v>25893745.120306667</v>
      </c>
    </row>
    <row r="191" spans="1:64" hidden="1" x14ac:dyDescent="0.25">
      <c r="A191" s="53">
        <v>4</v>
      </c>
      <c r="B191" s="53" t="s">
        <v>63</v>
      </c>
      <c r="C191" s="54" t="s">
        <v>64</v>
      </c>
      <c r="D191" s="54">
        <v>45230</v>
      </c>
      <c r="E191" s="55" t="s">
        <v>68</v>
      </c>
      <c r="F191" s="55" t="s">
        <v>66</v>
      </c>
      <c r="G191" s="56">
        <v>2024</v>
      </c>
      <c r="H191" s="57">
        <v>74904000</v>
      </c>
      <c r="I191" s="14">
        <f t="shared" si="98"/>
        <v>116945000</v>
      </c>
      <c r="J191" s="67">
        <v>191849000</v>
      </c>
      <c r="K191" s="57">
        <v>26591000</v>
      </c>
      <c r="L191" s="14">
        <f t="shared" si="99"/>
        <v>41515000</v>
      </c>
      <c r="M191" s="67">
        <v>68106000</v>
      </c>
      <c r="N191" s="14">
        <f t="shared" si="100"/>
        <v>48313000</v>
      </c>
      <c r="O191" s="14">
        <f t="shared" si="101"/>
        <v>75430000</v>
      </c>
      <c r="P191" s="15">
        <f t="shared" si="102"/>
        <v>123743000</v>
      </c>
      <c r="Q191" s="57">
        <v>60899000</v>
      </c>
      <c r="R191" s="57">
        <v>21619000</v>
      </c>
      <c r="S191" s="15">
        <f t="shared" si="123"/>
        <v>39280000</v>
      </c>
      <c r="T191" s="14">
        <f t="shared" si="103"/>
        <v>14005000</v>
      </c>
      <c r="U191" s="14">
        <f t="shared" si="104"/>
        <v>9033000</v>
      </c>
      <c r="V191" s="14">
        <f t="shared" si="105"/>
        <v>130950000</v>
      </c>
      <c r="W191" s="14">
        <f t="shared" si="106"/>
        <v>84463000</v>
      </c>
      <c r="X191" s="70">
        <v>1</v>
      </c>
      <c r="Y191" s="14">
        <f t="shared" si="107"/>
        <v>9033000</v>
      </c>
      <c r="Z191" s="15">
        <f t="shared" si="108"/>
        <v>84463000</v>
      </c>
      <c r="AA191" s="57">
        <v>0</v>
      </c>
      <c r="AB191" s="57">
        <v>0</v>
      </c>
      <c r="AC191" s="15">
        <f t="shared" si="85"/>
        <v>0</v>
      </c>
      <c r="AD191" s="14">
        <f t="shared" si="109"/>
        <v>191849000</v>
      </c>
      <c r="AE191" s="15">
        <f t="shared" si="110"/>
        <v>191849000</v>
      </c>
      <c r="AF191" s="70">
        <v>1.008</v>
      </c>
      <c r="AG191" s="70">
        <v>0</v>
      </c>
      <c r="AH191" s="14">
        <f t="shared" si="86"/>
        <v>193383792</v>
      </c>
      <c r="AI191" s="15">
        <f t="shared" si="87"/>
        <v>193383792</v>
      </c>
      <c r="AJ191" s="16">
        <f t="shared" si="111"/>
        <v>8</v>
      </c>
      <c r="AK191" s="71">
        <v>9</v>
      </c>
      <c r="AL191" s="72">
        <v>5.2555040428474031E-2</v>
      </c>
      <c r="AM191" s="18">
        <f t="shared" si="88"/>
        <v>0.96642937742895618</v>
      </c>
      <c r="AN191" s="14">
        <f t="shared" si="112"/>
        <v>81627524.505781919</v>
      </c>
      <c r="AO191" s="15">
        <f t="shared" si="113"/>
        <v>81627524.505781919</v>
      </c>
      <c r="AP191" s="16">
        <f t="shared" si="114"/>
        <v>8</v>
      </c>
      <c r="AQ191" s="19">
        <f t="shared" si="115"/>
        <v>9</v>
      </c>
      <c r="AR191" s="17">
        <f t="shared" si="116"/>
        <v>5.2555040428474031E-2</v>
      </c>
      <c r="AS191" s="18">
        <f t="shared" si="89"/>
        <v>0.96642937742895618</v>
      </c>
      <c r="AT191" s="73">
        <v>0.88711254583132626</v>
      </c>
      <c r="AU191" s="14">
        <f t="shared" si="90"/>
        <v>165794040.71696347</v>
      </c>
      <c r="AV191" s="15">
        <f t="shared" si="120"/>
        <v>165794040.71696347</v>
      </c>
      <c r="AW191" s="74">
        <v>9.5000737699733079E-2</v>
      </c>
      <c r="AX191" s="14">
        <f t="shared" si="91"/>
        <v>18371602.89917174</v>
      </c>
      <c r="AY191" s="15">
        <f t="shared" si="92"/>
        <v>15750556.174331112</v>
      </c>
      <c r="AZ191" s="75">
        <v>4.8999999999999998E-3</v>
      </c>
      <c r="BA191" s="20">
        <f t="shared" si="93"/>
        <v>940060.1</v>
      </c>
      <c r="BB191" s="20">
        <f t="shared" si="94"/>
        <v>908501.6971888023</v>
      </c>
      <c r="BC191" s="20">
        <f t="shared" si="95"/>
        <v>940060.1</v>
      </c>
      <c r="BD191" s="21">
        <f t="shared" si="96"/>
        <v>908501.6971888023</v>
      </c>
      <c r="BE191" s="20">
        <f t="shared" si="117"/>
        <v>128232454.99917173</v>
      </c>
      <c r="BF191" s="20">
        <f t="shared" si="121"/>
        <v>100825574.08270144</v>
      </c>
      <c r="BG191" s="22">
        <f t="shared" si="124"/>
        <v>39280000</v>
      </c>
      <c r="BH191" s="22">
        <f t="shared" si="97"/>
        <v>-61545574.082701445</v>
      </c>
      <c r="BI191" s="53">
        <v>1</v>
      </c>
      <c r="BJ191" s="22">
        <f t="shared" si="118"/>
        <v>88952454.999171734</v>
      </c>
      <c r="BK191" s="22">
        <f t="shared" si="119"/>
        <v>61545574.082701445</v>
      </c>
      <c r="BL191" s="23">
        <f t="shared" si="122"/>
        <v>100825574.08270144</v>
      </c>
    </row>
    <row r="192" spans="1:64" hidden="1" x14ac:dyDescent="0.25">
      <c r="A192" s="53">
        <v>4</v>
      </c>
      <c r="B192" s="53" t="s">
        <v>63</v>
      </c>
      <c r="C192" s="54" t="s">
        <v>64</v>
      </c>
      <c r="D192" s="54">
        <v>45230</v>
      </c>
      <c r="E192" s="55" t="s">
        <v>69</v>
      </c>
      <c r="F192" s="55" t="s">
        <v>66</v>
      </c>
      <c r="G192" s="56">
        <v>2022</v>
      </c>
      <c r="H192" s="57">
        <v>18772106</v>
      </c>
      <c r="I192" s="14">
        <f t="shared" si="98"/>
        <v>0</v>
      </c>
      <c r="J192" s="67">
        <v>18772106</v>
      </c>
      <c r="K192" s="57">
        <v>5620673</v>
      </c>
      <c r="L192" s="14">
        <f t="shared" si="99"/>
        <v>0</v>
      </c>
      <c r="M192" s="67">
        <v>5620673</v>
      </c>
      <c r="N192" s="14">
        <f t="shared" si="100"/>
        <v>13151433</v>
      </c>
      <c r="O192" s="14">
        <f t="shared" si="101"/>
        <v>0</v>
      </c>
      <c r="P192" s="15">
        <f t="shared" si="102"/>
        <v>13151433</v>
      </c>
      <c r="Q192" s="57">
        <v>18772106</v>
      </c>
      <c r="R192" s="57">
        <v>5620673</v>
      </c>
      <c r="S192" s="15">
        <f t="shared" si="123"/>
        <v>13151433</v>
      </c>
      <c r="T192" s="14">
        <f t="shared" si="103"/>
        <v>0</v>
      </c>
      <c r="U192" s="14">
        <f t="shared" si="104"/>
        <v>0</v>
      </c>
      <c r="V192" s="14">
        <f t="shared" si="105"/>
        <v>0</v>
      </c>
      <c r="W192" s="14">
        <f t="shared" si="106"/>
        <v>0</v>
      </c>
      <c r="X192" s="70">
        <v>1</v>
      </c>
      <c r="Y192" s="14">
        <f t="shared" si="107"/>
        <v>0</v>
      </c>
      <c r="Z192" s="15">
        <f t="shared" si="108"/>
        <v>0</v>
      </c>
      <c r="AA192" s="57">
        <v>18772106</v>
      </c>
      <c r="AB192" s="57">
        <v>5620673</v>
      </c>
      <c r="AC192" s="15">
        <f t="shared" si="85"/>
        <v>13151433</v>
      </c>
      <c r="AD192" s="14">
        <f t="shared" si="109"/>
        <v>0</v>
      </c>
      <c r="AE192" s="15">
        <f t="shared" si="110"/>
        <v>0</v>
      </c>
      <c r="AF192" s="70">
        <v>0.77500000000000002</v>
      </c>
      <c r="AG192" s="70">
        <v>0</v>
      </c>
      <c r="AH192" s="14">
        <f t="shared" si="86"/>
        <v>0</v>
      </c>
      <c r="AI192" s="15">
        <f t="shared" si="87"/>
        <v>0</v>
      </c>
      <c r="AJ192" s="16">
        <f t="shared" si="111"/>
        <v>0</v>
      </c>
      <c r="AK192" s="71">
        <v>0</v>
      </c>
      <c r="AL192" s="72">
        <v>0</v>
      </c>
      <c r="AM192" s="18">
        <f t="shared" si="88"/>
        <v>1</v>
      </c>
      <c r="AN192" s="14">
        <f t="shared" si="112"/>
        <v>0</v>
      </c>
      <c r="AO192" s="15">
        <f t="shared" si="113"/>
        <v>0</v>
      </c>
      <c r="AP192" s="16">
        <f t="shared" si="114"/>
        <v>0</v>
      </c>
      <c r="AQ192" s="19">
        <f t="shared" si="115"/>
        <v>0</v>
      </c>
      <c r="AR192" s="17">
        <f t="shared" si="116"/>
        <v>0</v>
      </c>
      <c r="AS192" s="18">
        <f t="shared" si="89"/>
        <v>1</v>
      </c>
      <c r="AT192" s="73">
        <v>0.87745652235414018</v>
      </c>
      <c r="AU192" s="14">
        <f t="shared" si="90"/>
        <v>0</v>
      </c>
      <c r="AV192" s="15">
        <f t="shared" si="120"/>
        <v>0</v>
      </c>
      <c r="AW192" s="74">
        <v>0.10999396599513919</v>
      </c>
      <c r="AX192" s="14">
        <f t="shared" si="91"/>
        <v>0</v>
      </c>
      <c r="AY192" s="15">
        <f t="shared" si="92"/>
        <v>0</v>
      </c>
      <c r="AZ192" s="75">
        <v>2.58E-2</v>
      </c>
      <c r="BA192" s="20">
        <f t="shared" si="93"/>
        <v>0</v>
      </c>
      <c r="BB192" s="20">
        <f t="shared" si="94"/>
        <v>0</v>
      </c>
      <c r="BC192" s="20">
        <f t="shared" si="95"/>
        <v>0</v>
      </c>
      <c r="BD192" s="21">
        <f t="shared" si="96"/>
        <v>0</v>
      </c>
      <c r="BE192" s="20">
        <f t="shared" si="117"/>
        <v>0</v>
      </c>
      <c r="BF192" s="20">
        <f t="shared" si="121"/>
        <v>0</v>
      </c>
      <c r="BG192" s="22">
        <f t="shared" si="124"/>
        <v>0</v>
      </c>
      <c r="BH192" s="22">
        <f t="shared" si="97"/>
        <v>0</v>
      </c>
      <c r="BI192" s="53">
        <v>1</v>
      </c>
      <c r="BJ192" s="22">
        <f t="shared" si="118"/>
        <v>0</v>
      </c>
      <c r="BK192" s="22">
        <f t="shared" si="119"/>
        <v>0</v>
      </c>
      <c r="BL192" s="23">
        <f t="shared" si="122"/>
        <v>0</v>
      </c>
    </row>
    <row r="193" spans="1:64" hidden="1" x14ac:dyDescent="0.25">
      <c r="A193" s="53">
        <v>4</v>
      </c>
      <c r="B193" s="53" t="s">
        <v>63</v>
      </c>
      <c r="C193" s="54" t="s">
        <v>64</v>
      </c>
      <c r="D193" s="54">
        <v>45230</v>
      </c>
      <c r="E193" s="55" t="s">
        <v>69</v>
      </c>
      <c r="F193" s="55" t="s">
        <v>66</v>
      </c>
      <c r="G193" s="56">
        <v>2023</v>
      </c>
      <c r="H193" s="57">
        <v>18055333</v>
      </c>
      <c r="I193" s="14">
        <f t="shared" si="98"/>
        <v>115000</v>
      </c>
      <c r="J193" s="67">
        <v>18170333</v>
      </c>
      <c r="K193" s="57">
        <v>6640113</v>
      </c>
      <c r="L193" s="14">
        <f t="shared" si="99"/>
        <v>48000</v>
      </c>
      <c r="M193" s="67">
        <v>6688113</v>
      </c>
      <c r="N193" s="14">
        <f t="shared" si="100"/>
        <v>11415220</v>
      </c>
      <c r="O193" s="14">
        <f t="shared" si="101"/>
        <v>67000</v>
      </c>
      <c r="P193" s="15">
        <f t="shared" si="102"/>
        <v>11482220</v>
      </c>
      <c r="Q193" s="57">
        <v>17763333</v>
      </c>
      <c r="R193" s="57">
        <v>6519113</v>
      </c>
      <c r="S193" s="15">
        <f t="shared" si="123"/>
        <v>11244220</v>
      </c>
      <c r="T193" s="14">
        <f t="shared" si="103"/>
        <v>292000</v>
      </c>
      <c r="U193" s="14">
        <f t="shared" si="104"/>
        <v>171000</v>
      </c>
      <c r="V193" s="14">
        <f t="shared" si="105"/>
        <v>407000</v>
      </c>
      <c r="W193" s="14">
        <f t="shared" si="106"/>
        <v>238000</v>
      </c>
      <c r="X193" s="70">
        <v>1</v>
      </c>
      <c r="Y193" s="14">
        <f t="shared" si="107"/>
        <v>171000</v>
      </c>
      <c r="Z193" s="15">
        <f t="shared" si="108"/>
        <v>238000</v>
      </c>
      <c r="AA193" s="57">
        <v>14805638</v>
      </c>
      <c r="AB193" s="57">
        <v>5444990.095563123</v>
      </c>
      <c r="AC193" s="15">
        <f t="shared" si="85"/>
        <v>9360647.904436877</v>
      </c>
      <c r="AD193" s="14">
        <f t="shared" si="109"/>
        <v>3364695</v>
      </c>
      <c r="AE193" s="15">
        <f t="shared" si="110"/>
        <v>3364695</v>
      </c>
      <c r="AF193" s="70">
        <v>0.95899999999999996</v>
      </c>
      <c r="AG193" s="70">
        <v>0</v>
      </c>
      <c r="AH193" s="14">
        <f t="shared" si="86"/>
        <v>3226742.5049999999</v>
      </c>
      <c r="AI193" s="15">
        <f t="shared" si="87"/>
        <v>3226742.5049999999</v>
      </c>
      <c r="AJ193" s="16">
        <f t="shared" si="111"/>
        <v>1</v>
      </c>
      <c r="AK193" s="71">
        <v>3</v>
      </c>
      <c r="AL193" s="72">
        <v>5.2555040428474031E-2</v>
      </c>
      <c r="AM193" s="18">
        <f t="shared" si="88"/>
        <v>0.99574071491465066</v>
      </c>
      <c r="AN193" s="14">
        <f t="shared" si="112"/>
        <v>236986.29014968686</v>
      </c>
      <c r="AO193" s="15">
        <f t="shared" si="113"/>
        <v>236986.29014968686</v>
      </c>
      <c r="AP193" s="16">
        <f t="shared" si="114"/>
        <v>1</v>
      </c>
      <c r="AQ193" s="19">
        <f t="shared" si="115"/>
        <v>3</v>
      </c>
      <c r="AR193" s="17">
        <f t="shared" si="116"/>
        <v>5.2555040428474031E-2</v>
      </c>
      <c r="AS193" s="18">
        <f t="shared" si="89"/>
        <v>0.99574071491465066</v>
      </c>
      <c r="AT193" s="73">
        <v>0.87745652235414018</v>
      </c>
      <c r="AU193" s="14">
        <f t="shared" si="90"/>
        <v>2819266.831271518</v>
      </c>
      <c r="AV193" s="15">
        <f t="shared" si="120"/>
        <v>2819266.831271518</v>
      </c>
      <c r="AW193" s="74">
        <v>0.10999396599513919</v>
      </c>
      <c r="AX193" s="14">
        <f t="shared" si="91"/>
        <v>354922.20537004026</v>
      </c>
      <c r="AY193" s="15">
        <f t="shared" si="92"/>
        <v>310102.33997010317</v>
      </c>
      <c r="AZ193" s="75">
        <v>2.58E-2</v>
      </c>
      <c r="BA193" s="20">
        <f t="shared" si="93"/>
        <v>86809.130999999994</v>
      </c>
      <c r="BB193" s="20">
        <f t="shared" si="94"/>
        <v>86439.386163059564</v>
      </c>
      <c r="BC193" s="20">
        <f t="shared" si="95"/>
        <v>86809.130999999994</v>
      </c>
      <c r="BD193" s="21">
        <f t="shared" si="96"/>
        <v>86439.386163059564</v>
      </c>
      <c r="BE193" s="20">
        <f t="shared" si="117"/>
        <v>3430473.8413700401</v>
      </c>
      <c r="BF193" s="20">
        <f t="shared" si="121"/>
        <v>2978822.2672549938</v>
      </c>
      <c r="BG193" s="22">
        <f t="shared" si="124"/>
        <v>1883572.095563123</v>
      </c>
      <c r="BH193" s="22">
        <f t="shared" si="97"/>
        <v>-1095250.1716918708</v>
      </c>
      <c r="BI193" s="53">
        <v>1</v>
      </c>
      <c r="BJ193" s="22">
        <f t="shared" si="118"/>
        <v>1546901.7458069171</v>
      </c>
      <c r="BK193" s="22">
        <f t="shared" si="119"/>
        <v>1095250.1716918708</v>
      </c>
      <c r="BL193" s="23">
        <f t="shared" si="122"/>
        <v>2978822.2672549938</v>
      </c>
    </row>
    <row r="194" spans="1:64" hidden="1" x14ac:dyDescent="0.25">
      <c r="A194" s="53">
        <v>4</v>
      </c>
      <c r="B194" s="53" t="s">
        <v>63</v>
      </c>
      <c r="C194" s="54" t="s">
        <v>64</v>
      </c>
      <c r="D194" s="54">
        <v>45230</v>
      </c>
      <c r="E194" s="55" t="s">
        <v>69</v>
      </c>
      <c r="F194" s="55" t="s">
        <v>66</v>
      </c>
      <c r="G194" s="56">
        <v>2024</v>
      </c>
      <c r="H194" s="57">
        <v>8920000</v>
      </c>
      <c r="I194" s="14">
        <f t="shared" si="98"/>
        <v>14164000</v>
      </c>
      <c r="J194" s="67">
        <v>23084000</v>
      </c>
      <c r="K194" s="57">
        <v>3702000</v>
      </c>
      <c r="L194" s="14">
        <f t="shared" si="99"/>
        <v>5877000</v>
      </c>
      <c r="M194" s="67">
        <v>9579000</v>
      </c>
      <c r="N194" s="14">
        <f t="shared" si="100"/>
        <v>5218000</v>
      </c>
      <c r="O194" s="14">
        <f t="shared" si="101"/>
        <v>8287000</v>
      </c>
      <c r="P194" s="15">
        <f t="shared" si="102"/>
        <v>13505000</v>
      </c>
      <c r="Q194" s="57">
        <v>7229000</v>
      </c>
      <c r="R194" s="57">
        <v>3000000</v>
      </c>
      <c r="S194" s="15">
        <f t="shared" si="123"/>
        <v>4229000</v>
      </c>
      <c r="T194" s="14">
        <f t="shared" si="103"/>
        <v>1691000</v>
      </c>
      <c r="U194" s="14">
        <f t="shared" si="104"/>
        <v>989000</v>
      </c>
      <c r="V194" s="14">
        <f t="shared" si="105"/>
        <v>15855000</v>
      </c>
      <c r="W194" s="14">
        <f t="shared" si="106"/>
        <v>9276000</v>
      </c>
      <c r="X194" s="70">
        <v>1</v>
      </c>
      <c r="Y194" s="14">
        <f t="shared" si="107"/>
        <v>989000</v>
      </c>
      <c r="Z194" s="15">
        <f t="shared" si="108"/>
        <v>9276000</v>
      </c>
      <c r="AA194" s="57">
        <v>0</v>
      </c>
      <c r="AB194" s="57">
        <v>0</v>
      </c>
      <c r="AC194" s="15">
        <f t="shared" si="85"/>
        <v>0</v>
      </c>
      <c r="AD194" s="14">
        <f t="shared" si="109"/>
        <v>23084000</v>
      </c>
      <c r="AE194" s="15">
        <f t="shared" si="110"/>
        <v>23084000</v>
      </c>
      <c r="AF194" s="70">
        <v>0.95399999999999996</v>
      </c>
      <c r="AG194" s="70">
        <v>0</v>
      </c>
      <c r="AH194" s="14">
        <f t="shared" si="86"/>
        <v>22022136</v>
      </c>
      <c r="AI194" s="15">
        <f t="shared" si="87"/>
        <v>22022136</v>
      </c>
      <c r="AJ194" s="16">
        <f t="shared" si="111"/>
        <v>8</v>
      </c>
      <c r="AK194" s="71">
        <v>9</v>
      </c>
      <c r="AL194" s="72">
        <v>5.2555040428474031E-2</v>
      </c>
      <c r="AM194" s="18">
        <f t="shared" si="88"/>
        <v>0.96642937742895618</v>
      </c>
      <c r="AN194" s="14">
        <f t="shared" si="112"/>
        <v>8964598.9050309975</v>
      </c>
      <c r="AO194" s="15">
        <f t="shared" si="113"/>
        <v>8964598.9050309975</v>
      </c>
      <c r="AP194" s="16">
        <f t="shared" si="114"/>
        <v>8</v>
      </c>
      <c r="AQ194" s="19">
        <f t="shared" si="115"/>
        <v>9</v>
      </c>
      <c r="AR194" s="17">
        <f t="shared" si="116"/>
        <v>5.2555040428474031E-2</v>
      </c>
      <c r="AS194" s="18">
        <f t="shared" si="89"/>
        <v>0.96642937742895618</v>
      </c>
      <c r="AT194" s="73">
        <v>0.87745652235414018</v>
      </c>
      <c r="AU194" s="14">
        <f t="shared" si="90"/>
        <v>18674766.056334227</v>
      </c>
      <c r="AV194" s="15">
        <f t="shared" si="120"/>
        <v>18674766.056334227</v>
      </c>
      <c r="AW194" s="74">
        <v>0.10999396599513919</v>
      </c>
      <c r="AX194" s="14">
        <f t="shared" si="91"/>
        <v>2422302.0783243305</v>
      </c>
      <c r="AY194" s="15">
        <f t="shared" si="92"/>
        <v>2054111.5825676066</v>
      </c>
      <c r="AZ194" s="75">
        <v>2.58E-2</v>
      </c>
      <c r="BA194" s="20">
        <f t="shared" si="93"/>
        <v>595567.19999999995</v>
      </c>
      <c r="BB194" s="20">
        <f t="shared" si="94"/>
        <v>575573.63831310661</v>
      </c>
      <c r="BC194" s="20">
        <f t="shared" si="95"/>
        <v>595567.19999999995</v>
      </c>
      <c r="BD194" s="21">
        <f t="shared" si="96"/>
        <v>575573.63831310661</v>
      </c>
      <c r="BE194" s="20">
        <f t="shared" si="117"/>
        <v>15764005.278324328</v>
      </c>
      <c r="BF194" s="20">
        <f t="shared" si="121"/>
        <v>12339852.372183943</v>
      </c>
      <c r="BG194" s="22">
        <f t="shared" si="124"/>
        <v>4229000</v>
      </c>
      <c r="BH194" s="22">
        <f t="shared" si="97"/>
        <v>-8110852.3721839432</v>
      </c>
      <c r="BI194" s="53">
        <v>1</v>
      </c>
      <c r="BJ194" s="22">
        <f t="shared" si="118"/>
        <v>11535005.278324328</v>
      </c>
      <c r="BK194" s="22">
        <f t="shared" si="119"/>
        <v>8110852.3721839432</v>
      </c>
      <c r="BL194" s="23">
        <f t="shared" si="122"/>
        <v>12339852.372183943</v>
      </c>
    </row>
    <row r="195" spans="1:64" hidden="1" x14ac:dyDescent="0.25">
      <c r="A195" s="53">
        <v>4</v>
      </c>
      <c r="B195" s="53" t="s">
        <v>63</v>
      </c>
      <c r="C195" s="54" t="s">
        <v>64</v>
      </c>
      <c r="D195" s="54">
        <v>45230</v>
      </c>
      <c r="E195" s="55" t="s">
        <v>70</v>
      </c>
      <c r="F195" s="55" t="s">
        <v>66</v>
      </c>
      <c r="G195" s="56">
        <v>2022</v>
      </c>
      <c r="H195" s="57">
        <v>24281121</v>
      </c>
      <c r="I195" s="14">
        <f t="shared" si="98"/>
        <v>0</v>
      </c>
      <c r="J195" s="67">
        <v>24281121</v>
      </c>
      <c r="K195" s="57">
        <v>7427662</v>
      </c>
      <c r="L195" s="14">
        <f t="shared" si="99"/>
        <v>0</v>
      </c>
      <c r="M195" s="67">
        <v>7427662</v>
      </c>
      <c r="N195" s="14">
        <f t="shared" si="100"/>
        <v>16853459</v>
      </c>
      <c r="O195" s="14">
        <f t="shared" si="101"/>
        <v>0</v>
      </c>
      <c r="P195" s="15">
        <f t="shared" si="102"/>
        <v>16853459</v>
      </c>
      <c r="Q195" s="57">
        <v>24281121</v>
      </c>
      <c r="R195" s="57">
        <v>7427662</v>
      </c>
      <c r="S195" s="15">
        <f t="shared" si="123"/>
        <v>16853459</v>
      </c>
      <c r="T195" s="14">
        <f t="shared" si="103"/>
        <v>0</v>
      </c>
      <c r="U195" s="14">
        <f t="shared" si="104"/>
        <v>0</v>
      </c>
      <c r="V195" s="14">
        <f t="shared" si="105"/>
        <v>0</v>
      </c>
      <c r="W195" s="14">
        <f t="shared" si="106"/>
        <v>0</v>
      </c>
      <c r="X195" s="70">
        <v>1</v>
      </c>
      <c r="Y195" s="14">
        <f t="shared" si="107"/>
        <v>0</v>
      </c>
      <c r="Z195" s="15">
        <f t="shared" si="108"/>
        <v>0</v>
      </c>
      <c r="AA195" s="57">
        <v>24281121</v>
      </c>
      <c r="AB195" s="57">
        <v>7427662</v>
      </c>
      <c r="AC195" s="15">
        <f t="shared" ref="AC195:AC258" si="125">IF($D195="","",$AA195-$AB195)</f>
        <v>16853459</v>
      </c>
      <c r="AD195" s="14">
        <f t="shared" si="109"/>
        <v>0</v>
      </c>
      <c r="AE195" s="15">
        <f t="shared" si="110"/>
        <v>0</v>
      </c>
      <c r="AF195" s="70">
        <v>0.89100000000000001</v>
      </c>
      <c r="AG195" s="70">
        <v>0</v>
      </c>
      <c r="AH195" s="14">
        <f t="shared" ref="AH195:AH258" si="126">IF($D195="","",$AE195*$AF195)</f>
        <v>0</v>
      </c>
      <c r="AI195" s="15">
        <f t="shared" ref="AI195:AI258" si="127">IF($D195="","",$AE195*($AF195*(1+$AG195)))</f>
        <v>0</v>
      </c>
      <c r="AJ195" s="16">
        <f t="shared" si="111"/>
        <v>0</v>
      </c>
      <c r="AK195" s="71">
        <v>0</v>
      </c>
      <c r="AL195" s="72">
        <v>0</v>
      </c>
      <c r="AM195" s="18">
        <f t="shared" ref="AM195:AM258" si="128">IF($D195="","",(1+$AL195)^(-$AJ195/12))</f>
        <v>1</v>
      </c>
      <c r="AN195" s="14">
        <f t="shared" si="112"/>
        <v>0</v>
      </c>
      <c r="AO195" s="15">
        <f t="shared" si="113"/>
        <v>0</v>
      </c>
      <c r="AP195" s="16">
        <f t="shared" si="114"/>
        <v>0</v>
      </c>
      <c r="AQ195" s="19">
        <f t="shared" si="115"/>
        <v>0</v>
      </c>
      <c r="AR195" s="17">
        <f t="shared" si="116"/>
        <v>0</v>
      </c>
      <c r="AS195" s="18">
        <f t="shared" ref="AS195:AS258" si="129">IF($D195="","",(1+$AR195)^(-$AP195/12))</f>
        <v>1</v>
      </c>
      <c r="AT195" s="73">
        <v>0.86200560565592232</v>
      </c>
      <c r="AU195" s="14">
        <f t="shared" ref="AU195:AU258" si="130">IF($D195="","",$AH195*$AS195*$AT195)</f>
        <v>0</v>
      </c>
      <c r="AV195" s="15">
        <f t="shared" si="120"/>
        <v>0</v>
      </c>
      <c r="AW195" s="74">
        <v>8.839848032475417E-2</v>
      </c>
      <c r="AX195" s="14">
        <f t="shared" ref="AX195:AX258" si="131">IF($D195="","",$AI195*$AW195)</f>
        <v>0</v>
      </c>
      <c r="AY195" s="15">
        <f t="shared" ref="AY195:AY258" si="132">IF($D195="","",$AV195*$AW195)</f>
        <v>0</v>
      </c>
      <c r="AZ195" s="75">
        <v>1.35E-2</v>
      </c>
      <c r="BA195" s="20">
        <f t="shared" ref="BA195:BA258" si="133">IF($D195="","",$AD195*$AZ195)</f>
        <v>0</v>
      </c>
      <c r="BB195" s="20">
        <f t="shared" ref="BB195:BB258" si="134">IF($D195="","",$BA195*$AM195)</f>
        <v>0</v>
      </c>
      <c r="BC195" s="20">
        <f t="shared" ref="BC195:BC258" si="135">IF($D195="","",$AE195*$AZ195)</f>
        <v>0</v>
      </c>
      <c r="BD195" s="21">
        <f t="shared" ref="BD195:BD258" si="136">IF($D195="","",$BC195*$AM195)</f>
        <v>0</v>
      </c>
      <c r="BE195" s="20">
        <f t="shared" si="117"/>
        <v>0</v>
      </c>
      <c r="BF195" s="20">
        <f t="shared" si="121"/>
        <v>0</v>
      </c>
      <c r="BG195" s="22">
        <f t="shared" si="124"/>
        <v>0</v>
      </c>
      <c r="BH195" s="22">
        <f t="shared" ref="BH195:BH258" si="137">IF($D195="","",$BG195-$BF195)</f>
        <v>0</v>
      </c>
      <c r="BI195" s="53">
        <v>1</v>
      </c>
      <c r="BJ195" s="22">
        <f t="shared" si="118"/>
        <v>0</v>
      </c>
      <c r="BK195" s="22">
        <f t="shared" si="119"/>
        <v>0</v>
      </c>
      <c r="BL195" s="23">
        <f t="shared" si="122"/>
        <v>0</v>
      </c>
    </row>
    <row r="196" spans="1:64" hidden="1" x14ac:dyDescent="0.25">
      <c r="A196" s="53">
        <v>4</v>
      </c>
      <c r="B196" s="53" t="s">
        <v>63</v>
      </c>
      <c r="C196" s="54" t="s">
        <v>64</v>
      </c>
      <c r="D196" s="54">
        <v>45230</v>
      </c>
      <c r="E196" s="55" t="s">
        <v>70</v>
      </c>
      <c r="F196" s="55" t="s">
        <v>66</v>
      </c>
      <c r="G196" s="56">
        <v>2023</v>
      </c>
      <c r="H196" s="57">
        <v>23041269</v>
      </c>
      <c r="I196" s="14">
        <f t="shared" ref="I196:I259" si="138">IF($D196="","",$J196-$H196)</f>
        <v>1400000</v>
      </c>
      <c r="J196" s="67">
        <v>24441269</v>
      </c>
      <c r="K196" s="57">
        <v>7768812</v>
      </c>
      <c r="L196" s="14">
        <f t="shared" ref="L196:L259" si="139">IF($D196="","",$M196-$K196)</f>
        <v>503000</v>
      </c>
      <c r="M196" s="67">
        <v>8271812</v>
      </c>
      <c r="N196" s="14">
        <f t="shared" ref="N196:N259" si="140">IF($D196="","",$H196-$K196)</f>
        <v>15272457</v>
      </c>
      <c r="O196" s="14">
        <f t="shared" ref="O196:O259" si="141">IF($D196="","",$I196-$L196)</f>
        <v>897000</v>
      </c>
      <c r="P196" s="15">
        <f t="shared" ref="P196:P259" si="142">IF($D196="","",$J196-$M196)</f>
        <v>16169457</v>
      </c>
      <c r="Q196" s="57">
        <v>21173269</v>
      </c>
      <c r="R196" s="57">
        <v>7097812</v>
      </c>
      <c r="S196" s="15">
        <f t="shared" si="123"/>
        <v>14075457</v>
      </c>
      <c r="T196" s="14">
        <f t="shared" ref="T196:T259" si="143">IF($D196="","",$H196-$Q196)</f>
        <v>1868000</v>
      </c>
      <c r="U196" s="14">
        <f t="shared" ref="U196:U259" si="144">IF($D196="","",$N196-$S196)</f>
        <v>1197000</v>
      </c>
      <c r="V196" s="14">
        <f t="shared" ref="V196:V259" si="145">IF($D196="","",$J196-$Q196)</f>
        <v>3268000</v>
      </c>
      <c r="W196" s="14">
        <f t="shared" ref="W196:W259" si="146">IF($D196="","",$P196-$S196)</f>
        <v>2094000</v>
      </c>
      <c r="X196" s="70">
        <v>1</v>
      </c>
      <c r="Y196" s="14">
        <f t="shared" ref="Y196:Y259" si="147">IF($D196="","",$U196*$X196)</f>
        <v>1197000</v>
      </c>
      <c r="Z196" s="15">
        <f t="shared" ref="Z196:Z259" si="148">IF($D196="","",$W196*$X196)</f>
        <v>2094000</v>
      </c>
      <c r="AA196" s="57">
        <v>17744309</v>
      </c>
      <c r="AB196" s="57">
        <v>5982838.909215807</v>
      </c>
      <c r="AC196" s="15">
        <f t="shared" si="125"/>
        <v>11761470.090784192</v>
      </c>
      <c r="AD196" s="14">
        <f t="shared" ref="AD196:AD259" si="149">IF($D196="","",$J196-$AA196)</f>
        <v>6696960</v>
      </c>
      <c r="AE196" s="15">
        <f t="shared" ref="AE196:AE259" si="150">IF($D196="","",AD196*$X196)</f>
        <v>6696960</v>
      </c>
      <c r="AF196" s="70">
        <v>1.0209999999999999</v>
      </c>
      <c r="AG196" s="70">
        <v>0</v>
      </c>
      <c r="AH196" s="14">
        <f t="shared" si="126"/>
        <v>6837596.1599999992</v>
      </c>
      <c r="AI196" s="15">
        <f t="shared" si="127"/>
        <v>6837596.1599999992</v>
      </c>
      <c r="AJ196" s="16">
        <f t="shared" ref="AJ196:AJ259" si="151">IF($D196="","",IF($G196&lt;YEAR($D196),0,IF($G196&gt;YEAR($D196),DATEDIF($D196,DATE(YEAR($D196),12,31),"m")+6,DATEDIF($D196,DATE(YEAR($D196),12,31),"m")/2)))</f>
        <v>1</v>
      </c>
      <c r="AK196" s="71">
        <v>3</v>
      </c>
      <c r="AL196" s="72">
        <v>5.2555040428474031E-2</v>
      </c>
      <c r="AM196" s="18">
        <f t="shared" si="128"/>
        <v>0.99574071491465066</v>
      </c>
      <c r="AN196" s="14">
        <f t="shared" ref="AN196:AN259" si="152">IF($D196="","",$W196*$AM196)</f>
        <v>2085081.0570312785</v>
      </c>
      <c r="AO196" s="15">
        <f t="shared" ref="AO196:AO259" si="153">IF($D196="","",$Z196*$AM196)</f>
        <v>2085081.0570312785</v>
      </c>
      <c r="AP196" s="16">
        <f t="shared" ref="AP196:AP259" si="154">$AJ196</f>
        <v>1</v>
      </c>
      <c r="AQ196" s="19">
        <f t="shared" ref="AQ196:AQ259" si="155">$AK196</f>
        <v>3</v>
      </c>
      <c r="AR196" s="17">
        <f t="shared" ref="AR196:AR259" si="156">$AL196</f>
        <v>5.2555040428474031E-2</v>
      </c>
      <c r="AS196" s="18">
        <f t="shared" si="129"/>
        <v>0.99574071491465066</v>
      </c>
      <c r="AT196" s="73">
        <v>0.86200560565592232</v>
      </c>
      <c r="AU196" s="14">
        <f t="shared" si="130"/>
        <v>5868941.7959779026</v>
      </c>
      <c r="AV196" s="15">
        <f t="shared" si="120"/>
        <v>5868941.7959779026</v>
      </c>
      <c r="AW196" s="74">
        <v>8.839848032475417E-2</v>
      </c>
      <c r="AX196" s="14">
        <f t="shared" si="131"/>
        <v>604433.10961837461</v>
      </c>
      <c r="AY196" s="15">
        <f t="shared" si="132"/>
        <v>518805.53587888001</v>
      </c>
      <c r="AZ196" s="75">
        <v>1.35E-2</v>
      </c>
      <c r="BA196" s="20">
        <f t="shared" si="133"/>
        <v>90408.959999999992</v>
      </c>
      <c r="BB196" s="20">
        <f t="shared" si="134"/>
        <v>90023.88246509005</v>
      </c>
      <c r="BC196" s="20">
        <f t="shared" si="135"/>
        <v>90408.959999999992</v>
      </c>
      <c r="BD196" s="21">
        <f t="shared" si="136"/>
        <v>90023.88246509005</v>
      </c>
      <c r="BE196" s="20">
        <f t="shared" ref="BE196:BE259" si="157">IF($D196="","",$AI196+$AX196+$BC196-$Z196)</f>
        <v>5438438.2296183733</v>
      </c>
      <c r="BF196" s="20">
        <f t="shared" si="121"/>
        <v>4392690.1572905937</v>
      </c>
      <c r="BG196" s="22">
        <f t="shared" si="124"/>
        <v>2313986.9092158079</v>
      </c>
      <c r="BH196" s="22">
        <f t="shared" si="137"/>
        <v>-2078703.2480747858</v>
      </c>
      <c r="BI196" s="53">
        <v>1</v>
      </c>
      <c r="BJ196" s="22">
        <f t="shared" ref="BJ196:BJ259" si="158">IF($D196="","",IF($BI196=0,0,MAX($BE196-$BG196,0)))</f>
        <v>3124451.3204025654</v>
      </c>
      <c r="BK196" s="22">
        <f t="shared" ref="BK196:BK259" si="159">IF($D196="","",IF($BI196=0,0,MAX($BF196-$BG196,0)))</f>
        <v>2078703.2480747858</v>
      </c>
      <c r="BL196" s="23">
        <f t="shared" si="122"/>
        <v>4392690.1572905937</v>
      </c>
    </row>
    <row r="197" spans="1:64" hidden="1" x14ac:dyDescent="0.25">
      <c r="A197" s="53">
        <v>4</v>
      </c>
      <c r="B197" s="53" t="s">
        <v>63</v>
      </c>
      <c r="C197" s="54" t="s">
        <v>64</v>
      </c>
      <c r="D197" s="54">
        <v>45230</v>
      </c>
      <c r="E197" s="55" t="s">
        <v>70</v>
      </c>
      <c r="F197" s="55" t="s">
        <v>66</v>
      </c>
      <c r="G197" s="56">
        <v>2024</v>
      </c>
      <c r="H197" s="57">
        <v>11696000</v>
      </c>
      <c r="I197" s="14">
        <f t="shared" si="138"/>
        <v>19446000</v>
      </c>
      <c r="J197" s="67">
        <v>31142000</v>
      </c>
      <c r="K197" s="57">
        <v>4198000</v>
      </c>
      <c r="L197" s="14">
        <f t="shared" si="139"/>
        <v>6982000</v>
      </c>
      <c r="M197" s="67">
        <v>11180000</v>
      </c>
      <c r="N197" s="14">
        <f t="shared" si="140"/>
        <v>7498000</v>
      </c>
      <c r="O197" s="14">
        <f t="shared" si="141"/>
        <v>12464000</v>
      </c>
      <c r="P197" s="15">
        <f t="shared" si="142"/>
        <v>19962000</v>
      </c>
      <c r="Q197" s="57">
        <v>10655000</v>
      </c>
      <c r="R197" s="57">
        <v>3824000</v>
      </c>
      <c r="S197" s="15">
        <f t="shared" si="123"/>
        <v>6831000</v>
      </c>
      <c r="T197" s="14">
        <f t="shared" si="143"/>
        <v>1041000</v>
      </c>
      <c r="U197" s="14">
        <f t="shared" si="144"/>
        <v>667000</v>
      </c>
      <c r="V197" s="14">
        <f t="shared" si="145"/>
        <v>20487000</v>
      </c>
      <c r="W197" s="14">
        <f t="shared" si="146"/>
        <v>13131000</v>
      </c>
      <c r="X197" s="70">
        <v>1</v>
      </c>
      <c r="Y197" s="14">
        <f t="shared" si="147"/>
        <v>667000</v>
      </c>
      <c r="Z197" s="15">
        <f t="shared" si="148"/>
        <v>13131000</v>
      </c>
      <c r="AA197" s="57">
        <v>0</v>
      </c>
      <c r="AB197" s="57">
        <v>0</v>
      </c>
      <c r="AC197" s="15">
        <f t="shared" si="125"/>
        <v>0</v>
      </c>
      <c r="AD197" s="14">
        <f t="shared" si="149"/>
        <v>31142000</v>
      </c>
      <c r="AE197" s="15">
        <f t="shared" si="150"/>
        <v>31142000</v>
      </c>
      <c r="AF197" s="70">
        <v>1.0209999999999999</v>
      </c>
      <c r="AG197" s="70">
        <v>0</v>
      </c>
      <c r="AH197" s="14">
        <f t="shared" si="126"/>
        <v>31795981.999999996</v>
      </c>
      <c r="AI197" s="15">
        <f t="shared" si="127"/>
        <v>31795981.999999996</v>
      </c>
      <c r="AJ197" s="16">
        <f t="shared" si="151"/>
        <v>8</v>
      </c>
      <c r="AK197" s="71">
        <v>9</v>
      </c>
      <c r="AL197" s="72">
        <v>5.2555040428474031E-2</v>
      </c>
      <c r="AM197" s="18">
        <f t="shared" si="128"/>
        <v>0.96642937742895618</v>
      </c>
      <c r="AN197" s="14">
        <f t="shared" si="152"/>
        <v>12690184.155019624</v>
      </c>
      <c r="AO197" s="15">
        <f t="shared" si="153"/>
        <v>12690184.155019624</v>
      </c>
      <c r="AP197" s="16">
        <f t="shared" si="154"/>
        <v>8</v>
      </c>
      <c r="AQ197" s="19">
        <f t="shared" si="155"/>
        <v>9</v>
      </c>
      <c r="AR197" s="17">
        <f t="shared" si="156"/>
        <v>5.2555040428474031E-2</v>
      </c>
      <c r="AS197" s="18">
        <f t="shared" si="129"/>
        <v>0.96642937742895618</v>
      </c>
      <c r="AT197" s="73">
        <v>0.86200560565592232</v>
      </c>
      <c r="AU197" s="14">
        <f t="shared" si="130"/>
        <v>26488200.532516487</v>
      </c>
      <c r="AV197" s="15">
        <f t="shared" ref="AV197:AV260" si="160">IF($D197="","",$AI197*$AS197*$AT197)</f>
        <v>26488200.532516487</v>
      </c>
      <c r="AW197" s="74">
        <v>8.839848032475417E-2</v>
      </c>
      <c r="AX197" s="14">
        <f t="shared" si="131"/>
        <v>2810716.4892332372</v>
      </c>
      <c r="AY197" s="15">
        <f t="shared" si="132"/>
        <v>2341516.6736118016</v>
      </c>
      <c r="AZ197" s="75">
        <v>1.35E-2</v>
      </c>
      <c r="BA197" s="20">
        <f t="shared" si="133"/>
        <v>420417</v>
      </c>
      <c r="BB197" s="20">
        <f t="shared" si="134"/>
        <v>406303.33957054949</v>
      </c>
      <c r="BC197" s="20">
        <f t="shared" si="135"/>
        <v>420417</v>
      </c>
      <c r="BD197" s="21">
        <f t="shared" si="136"/>
        <v>406303.33957054949</v>
      </c>
      <c r="BE197" s="20">
        <f t="shared" si="157"/>
        <v>21896115.489233233</v>
      </c>
      <c r="BF197" s="20">
        <f t="shared" ref="BF197:BF260" si="161">IF($D197="","",$AV197+$AY197+$BD197-$AO197)</f>
        <v>16545836.390679212</v>
      </c>
      <c r="BG197" s="22">
        <f t="shared" si="124"/>
        <v>6831000</v>
      </c>
      <c r="BH197" s="22">
        <f t="shared" si="137"/>
        <v>-9714836.3906792123</v>
      </c>
      <c r="BI197" s="53">
        <v>1</v>
      </c>
      <c r="BJ197" s="22">
        <f t="shared" si="158"/>
        <v>15065115.489233233</v>
      </c>
      <c r="BK197" s="22">
        <f t="shared" si="159"/>
        <v>9714836.3906792123</v>
      </c>
      <c r="BL197" s="23">
        <f t="shared" ref="BL197:BL260" si="162">IF($D197="","",IF($BI197=1,$BG197+$BK197,$BG197))</f>
        <v>16545836.390679212</v>
      </c>
    </row>
    <row r="198" spans="1:64" hidden="1" x14ac:dyDescent="0.25">
      <c r="A198" s="53">
        <v>4</v>
      </c>
      <c r="B198" s="53" t="s">
        <v>63</v>
      </c>
      <c r="C198" s="54" t="s">
        <v>64</v>
      </c>
      <c r="D198" s="54">
        <v>45230</v>
      </c>
      <c r="E198" s="55" t="s">
        <v>71</v>
      </c>
      <c r="F198" s="55" t="s">
        <v>66</v>
      </c>
      <c r="G198" s="56">
        <v>2022</v>
      </c>
      <c r="H198" s="57">
        <v>6396846</v>
      </c>
      <c r="I198" s="14">
        <f t="shared" si="138"/>
        <v>0</v>
      </c>
      <c r="J198" s="67">
        <v>6396846</v>
      </c>
      <c r="K198" s="57">
        <v>1798232</v>
      </c>
      <c r="L198" s="14">
        <f t="shared" si="139"/>
        <v>0</v>
      </c>
      <c r="M198" s="67">
        <v>1798232</v>
      </c>
      <c r="N198" s="14">
        <f t="shared" si="140"/>
        <v>4598614</v>
      </c>
      <c r="O198" s="14">
        <f t="shared" si="141"/>
        <v>0</v>
      </c>
      <c r="P198" s="15">
        <f t="shared" si="142"/>
        <v>4598614</v>
      </c>
      <c r="Q198" s="57">
        <v>6396846</v>
      </c>
      <c r="R198" s="57">
        <v>1798232</v>
      </c>
      <c r="S198" s="15">
        <f t="shared" si="123"/>
        <v>4598614</v>
      </c>
      <c r="T198" s="14">
        <f t="shared" si="143"/>
        <v>0</v>
      </c>
      <c r="U198" s="14">
        <f t="shared" si="144"/>
        <v>0</v>
      </c>
      <c r="V198" s="14">
        <f t="shared" si="145"/>
        <v>0</v>
      </c>
      <c r="W198" s="14">
        <f t="shared" si="146"/>
        <v>0</v>
      </c>
      <c r="X198" s="70">
        <v>1</v>
      </c>
      <c r="Y198" s="14">
        <f t="shared" si="147"/>
        <v>0</v>
      </c>
      <c r="Z198" s="15">
        <f t="shared" si="148"/>
        <v>0</v>
      </c>
      <c r="AA198" s="57">
        <v>6396846</v>
      </c>
      <c r="AB198" s="57">
        <v>1798232.0000000002</v>
      </c>
      <c r="AC198" s="15">
        <f t="shared" si="125"/>
        <v>4598614</v>
      </c>
      <c r="AD198" s="14">
        <f t="shared" si="149"/>
        <v>0</v>
      </c>
      <c r="AE198" s="15">
        <f t="shared" si="150"/>
        <v>0</v>
      </c>
      <c r="AF198" s="70">
        <v>0.86299999999999999</v>
      </c>
      <c r="AG198" s="70">
        <v>0</v>
      </c>
      <c r="AH198" s="14">
        <f t="shared" si="126"/>
        <v>0</v>
      </c>
      <c r="AI198" s="15">
        <f t="shared" si="127"/>
        <v>0</v>
      </c>
      <c r="AJ198" s="16">
        <f t="shared" si="151"/>
        <v>0</v>
      </c>
      <c r="AK198" s="71">
        <v>0</v>
      </c>
      <c r="AL198" s="72">
        <v>0</v>
      </c>
      <c r="AM198" s="18">
        <f t="shared" si="128"/>
        <v>1</v>
      </c>
      <c r="AN198" s="14">
        <f t="shared" si="152"/>
        <v>0</v>
      </c>
      <c r="AO198" s="15">
        <f t="shared" si="153"/>
        <v>0</v>
      </c>
      <c r="AP198" s="16">
        <f t="shared" si="154"/>
        <v>0</v>
      </c>
      <c r="AQ198" s="19">
        <f t="shared" si="155"/>
        <v>0</v>
      </c>
      <c r="AR198" s="17">
        <f t="shared" si="156"/>
        <v>0</v>
      </c>
      <c r="AS198" s="18">
        <f t="shared" si="129"/>
        <v>1</v>
      </c>
      <c r="AT198" s="73">
        <v>0.89014911840146116</v>
      </c>
      <c r="AU198" s="14">
        <f t="shared" si="130"/>
        <v>0</v>
      </c>
      <c r="AV198" s="15">
        <f t="shared" si="160"/>
        <v>0</v>
      </c>
      <c r="AW198" s="74">
        <v>7.3309423347455327E-2</v>
      </c>
      <c r="AX198" s="14">
        <f t="shared" si="131"/>
        <v>0</v>
      </c>
      <c r="AY198" s="15">
        <f t="shared" si="132"/>
        <v>0</v>
      </c>
      <c r="AZ198" s="75">
        <v>1.9599999999999999E-2</v>
      </c>
      <c r="BA198" s="20">
        <f t="shared" si="133"/>
        <v>0</v>
      </c>
      <c r="BB198" s="20">
        <f t="shared" si="134"/>
        <v>0</v>
      </c>
      <c r="BC198" s="20">
        <f t="shared" si="135"/>
        <v>0</v>
      </c>
      <c r="BD198" s="21">
        <f t="shared" si="136"/>
        <v>0</v>
      </c>
      <c r="BE198" s="20">
        <f t="shared" si="157"/>
        <v>0</v>
      </c>
      <c r="BF198" s="20">
        <f t="shared" si="161"/>
        <v>0</v>
      </c>
      <c r="BG198" s="22">
        <f t="shared" si="124"/>
        <v>0</v>
      </c>
      <c r="BH198" s="22">
        <f t="shared" si="137"/>
        <v>0</v>
      </c>
      <c r="BI198" s="53">
        <v>1</v>
      </c>
      <c r="BJ198" s="22">
        <f t="shared" si="158"/>
        <v>0</v>
      </c>
      <c r="BK198" s="22">
        <f t="shared" si="159"/>
        <v>0</v>
      </c>
      <c r="BL198" s="23">
        <f t="shared" si="162"/>
        <v>0</v>
      </c>
    </row>
    <row r="199" spans="1:64" hidden="1" x14ac:dyDescent="0.25">
      <c r="A199" s="53">
        <v>4</v>
      </c>
      <c r="B199" s="53" t="s">
        <v>63</v>
      </c>
      <c r="C199" s="54" t="s">
        <v>64</v>
      </c>
      <c r="D199" s="54">
        <v>45230</v>
      </c>
      <c r="E199" s="55" t="s">
        <v>71</v>
      </c>
      <c r="F199" s="55" t="s">
        <v>66</v>
      </c>
      <c r="G199" s="56">
        <v>2023</v>
      </c>
      <c r="H199" s="57">
        <v>4120254</v>
      </c>
      <c r="I199" s="14">
        <f t="shared" si="138"/>
        <v>100000</v>
      </c>
      <c r="J199" s="67">
        <v>4220254</v>
      </c>
      <c r="K199" s="57">
        <v>1299830</v>
      </c>
      <c r="L199" s="14">
        <f t="shared" si="139"/>
        <v>35000</v>
      </c>
      <c r="M199" s="67">
        <v>1334830</v>
      </c>
      <c r="N199" s="14">
        <f t="shared" si="140"/>
        <v>2820424</v>
      </c>
      <c r="O199" s="14">
        <f t="shared" si="141"/>
        <v>65000</v>
      </c>
      <c r="P199" s="15">
        <f t="shared" si="142"/>
        <v>2885424</v>
      </c>
      <c r="Q199" s="57">
        <v>3983254</v>
      </c>
      <c r="R199" s="57">
        <v>1251830</v>
      </c>
      <c r="S199" s="15">
        <f t="shared" si="123"/>
        <v>2731424</v>
      </c>
      <c r="T199" s="14">
        <f t="shared" si="143"/>
        <v>137000</v>
      </c>
      <c r="U199" s="14">
        <f t="shared" si="144"/>
        <v>89000</v>
      </c>
      <c r="V199" s="14">
        <f t="shared" si="145"/>
        <v>237000</v>
      </c>
      <c r="W199" s="14">
        <f t="shared" si="146"/>
        <v>154000</v>
      </c>
      <c r="X199" s="70">
        <v>1</v>
      </c>
      <c r="Y199" s="14">
        <f t="shared" si="147"/>
        <v>89000</v>
      </c>
      <c r="Z199" s="15">
        <f t="shared" si="148"/>
        <v>154000</v>
      </c>
      <c r="AA199" s="57">
        <v>3470045</v>
      </c>
      <c r="AB199" s="57">
        <v>1094706.4409985403</v>
      </c>
      <c r="AC199" s="15">
        <f t="shared" si="125"/>
        <v>2375338.5590014597</v>
      </c>
      <c r="AD199" s="14">
        <f t="shared" si="149"/>
        <v>750209</v>
      </c>
      <c r="AE199" s="15">
        <f t="shared" si="150"/>
        <v>750209</v>
      </c>
      <c r="AF199" s="70">
        <v>1</v>
      </c>
      <c r="AG199" s="70">
        <v>0</v>
      </c>
      <c r="AH199" s="14">
        <f t="shared" si="126"/>
        <v>750209</v>
      </c>
      <c r="AI199" s="15">
        <f t="shared" si="127"/>
        <v>750209</v>
      </c>
      <c r="AJ199" s="16">
        <f t="shared" si="151"/>
        <v>1</v>
      </c>
      <c r="AK199" s="71">
        <v>3</v>
      </c>
      <c r="AL199" s="72">
        <v>5.2555040428474031E-2</v>
      </c>
      <c r="AM199" s="18">
        <f t="shared" si="128"/>
        <v>0.99574071491465066</v>
      </c>
      <c r="AN199" s="14">
        <f t="shared" si="152"/>
        <v>153344.07009685622</v>
      </c>
      <c r="AO199" s="15">
        <f t="shared" si="153"/>
        <v>153344.07009685622</v>
      </c>
      <c r="AP199" s="16">
        <f t="shared" si="154"/>
        <v>1</v>
      </c>
      <c r="AQ199" s="19">
        <f t="shared" si="155"/>
        <v>3</v>
      </c>
      <c r="AR199" s="17">
        <f t="shared" si="156"/>
        <v>5.2555040428474031E-2</v>
      </c>
      <c r="AS199" s="18">
        <f t="shared" si="129"/>
        <v>0.99574071491465066</v>
      </c>
      <c r="AT199" s="73">
        <v>0.89014911840146116</v>
      </c>
      <c r="AU199" s="14">
        <f t="shared" si="130"/>
        <v>664953.5384166711</v>
      </c>
      <c r="AV199" s="15">
        <f t="shared" si="160"/>
        <v>664953.5384166711</v>
      </c>
      <c r="AW199" s="74">
        <v>7.3309423347455327E-2</v>
      </c>
      <c r="AX199" s="14">
        <f t="shared" si="131"/>
        <v>54997.389180071114</v>
      </c>
      <c r="AY199" s="15">
        <f t="shared" si="132"/>
        <v>48747.360454176138</v>
      </c>
      <c r="AZ199" s="75">
        <v>1.9599999999999999E-2</v>
      </c>
      <c r="BA199" s="20">
        <f t="shared" si="133"/>
        <v>14704.0964</v>
      </c>
      <c r="BB199" s="20">
        <f t="shared" si="134"/>
        <v>14641.467461509941</v>
      </c>
      <c r="BC199" s="20">
        <f t="shared" si="135"/>
        <v>14704.0964</v>
      </c>
      <c r="BD199" s="21">
        <f t="shared" si="136"/>
        <v>14641.467461509941</v>
      </c>
      <c r="BE199" s="20">
        <f t="shared" si="157"/>
        <v>665910.48558007111</v>
      </c>
      <c r="BF199" s="20">
        <f t="shared" si="161"/>
        <v>574998.29623550095</v>
      </c>
      <c r="BG199" s="22">
        <f t="shared" si="124"/>
        <v>356085.44099854026</v>
      </c>
      <c r="BH199" s="22">
        <f t="shared" si="137"/>
        <v>-218912.85523696069</v>
      </c>
      <c r="BI199" s="53">
        <v>1</v>
      </c>
      <c r="BJ199" s="22">
        <f t="shared" si="158"/>
        <v>309825.04458153085</v>
      </c>
      <c r="BK199" s="22">
        <f t="shared" si="159"/>
        <v>218912.85523696069</v>
      </c>
      <c r="BL199" s="23">
        <f t="shared" si="162"/>
        <v>574998.29623550095</v>
      </c>
    </row>
    <row r="200" spans="1:64" hidden="1" x14ac:dyDescent="0.25">
      <c r="A200" s="53">
        <v>4</v>
      </c>
      <c r="B200" s="53" t="s">
        <v>63</v>
      </c>
      <c r="C200" s="54" t="s">
        <v>64</v>
      </c>
      <c r="D200" s="54">
        <v>45230</v>
      </c>
      <c r="E200" s="55" t="s">
        <v>71</v>
      </c>
      <c r="F200" s="55" t="s">
        <v>66</v>
      </c>
      <c r="G200" s="56">
        <v>2024</v>
      </c>
      <c r="H200" s="57">
        <v>1422000</v>
      </c>
      <c r="I200" s="14">
        <f t="shared" si="138"/>
        <v>2488000</v>
      </c>
      <c r="J200" s="67">
        <v>3910000</v>
      </c>
      <c r="K200" s="57">
        <v>503000</v>
      </c>
      <c r="L200" s="14">
        <f t="shared" si="139"/>
        <v>878000</v>
      </c>
      <c r="M200" s="67">
        <v>1381000</v>
      </c>
      <c r="N200" s="14">
        <f t="shared" si="140"/>
        <v>919000</v>
      </c>
      <c r="O200" s="14">
        <f t="shared" si="141"/>
        <v>1610000</v>
      </c>
      <c r="P200" s="15">
        <f t="shared" si="142"/>
        <v>2529000</v>
      </c>
      <c r="Q200" s="57">
        <v>1346000</v>
      </c>
      <c r="R200" s="57">
        <v>476000</v>
      </c>
      <c r="S200" s="15">
        <f t="shared" ref="S200:S263" si="163">IF($D200="","",$Q200-$R200)</f>
        <v>870000</v>
      </c>
      <c r="T200" s="14">
        <f t="shared" si="143"/>
        <v>76000</v>
      </c>
      <c r="U200" s="14">
        <f t="shared" si="144"/>
        <v>49000</v>
      </c>
      <c r="V200" s="14">
        <f t="shared" si="145"/>
        <v>2564000</v>
      </c>
      <c r="W200" s="14">
        <f t="shared" si="146"/>
        <v>1659000</v>
      </c>
      <c r="X200" s="70">
        <v>1</v>
      </c>
      <c r="Y200" s="14">
        <f t="shared" si="147"/>
        <v>49000</v>
      </c>
      <c r="Z200" s="15">
        <f t="shared" si="148"/>
        <v>1659000</v>
      </c>
      <c r="AA200" s="57">
        <v>0</v>
      </c>
      <c r="AB200" s="57">
        <v>0</v>
      </c>
      <c r="AC200" s="15">
        <f t="shared" si="125"/>
        <v>0</v>
      </c>
      <c r="AD200" s="14">
        <f t="shared" si="149"/>
        <v>3910000</v>
      </c>
      <c r="AE200" s="15">
        <f t="shared" si="150"/>
        <v>3910000</v>
      </c>
      <c r="AF200" s="70">
        <v>1</v>
      </c>
      <c r="AG200" s="70">
        <v>0</v>
      </c>
      <c r="AH200" s="14">
        <f t="shared" si="126"/>
        <v>3910000</v>
      </c>
      <c r="AI200" s="15">
        <f t="shared" si="127"/>
        <v>3910000</v>
      </c>
      <c r="AJ200" s="16">
        <f t="shared" si="151"/>
        <v>8</v>
      </c>
      <c r="AK200" s="71">
        <v>9</v>
      </c>
      <c r="AL200" s="72">
        <v>5.2555040428474031E-2</v>
      </c>
      <c r="AM200" s="18">
        <f t="shared" si="128"/>
        <v>0.96642937742895618</v>
      </c>
      <c r="AN200" s="14">
        <f t="shared" si="152"/>
        <v>1603306.3371546383</v>
      </c>
      <c r="AO200" s="15">
        <f t="shared" si="153"/>
        <v>1603306.3371546383</v>
      </c>
      <c r="AP200" s="16">
        <f t="shared" si="154"/>
        <v>8</v>
      </c>
      <c r="AQ200" s="19">
        <f t="shared" si="155"/>
        <v>9</v>
      </c>
      <c r="AR200" s="17">
        <f t="shared" si="156"/>
        <v>5.2555040428474031E-2</v>
      </c>
      <c r="AS200" s="18">
        <f t="shared" si="129"/>
        <v>0.96642937742895618</v>
      </c>
      <c r="AT200" s="73">
        <v>0.89014911840146116</v>
      </c>
      <c r="AU200" s="14">
        <f t="shared" si="130"/>
        <v>3363641.0700142239</v>
      </c>
      <c r="AV200" s="15">
        <f t="shared" si="160"/>
        <v>3363641.0700142239</v>
      </c>
      <c r="AW200" s="74">
        <v>7.3309423347455327E-2</v>
      </c>
      <c r="AX200" s="14">
        <f t="shared" si="131"/>
        <v>286639.84528855031</v>
      </c>
      <c r="AY200" s="15">
        <f t="shared" si="132"/>
        <v>246586.58719056036</v>
      </c>
      <c r="AZ200" s="75">
        <v>1.9599999999999999E-2</v>
      </c>
      <c r="BA200" s="20">
        <f t="shared" si="133"/>
        <v>76636</v>
      </c>
      <c r="BB200" s="20">
        <f t="shared" si="134"/>
        <v>74063.28176864548</v>
      </c>
      <c r="BC200" s="20">
        <f t="shared" si="135"/>
        <v>76636</v>
      </c>
      <c r="BD200" s="21">
        <f t="shared" si="136"/>
        <v>74063.28176864548</v>
      </c>
      <c r="BE200" s="20">
        <f t="shared" si="157"/>
        <v>2614275.8452885505</v>
      </c>
      <c r="BF200" s="20">
        <f t="shared" si="161"/>
        <v>2080984.6018187918</v>
      </c>
      <c r="BG200" s="22">
        <f t="shared" ref="BG200:BG263" si="164">IF($D200="","",$S200-$AC200)</f>
        <v>870000</v>
      </c>
      <c r="BH200" s="22">
        <f t="shared" si="137"/>
        <v>-1210984.6018187918</v>
      </c>
      <c r="BI200" s="53">
        <v>1</v>
      </c>
      <c r="BJ200" s="22">
        <f t="shared" si="158"/>
        <v>1744275.8452885505</v>
      </c>
      <c r="BK200" s="22">
        <f t="shared" si="159"/>
        <v>1210984.6018187918</v>
      </c>
      <c r="BL200" s="23">
        <f t="shared" si="162"/>
        <v>2080984.6018187918</v>
      </c>
    </row>
    <row r="201" spans="1:64" hidden="1" x14ac:dyDescent="0.25">
      <c r="A201" s="53">
        <v>4</v>
      </c>
      <c r="B201" s="53" t="s">
        <v>63</v>
      </c>
      <c r="C201" s="54" t="s">
        <v>64</v>
      </c>
      <c r="D201" s="54">
        <v>45260</v>
      </c>
      <c r="E201" s="55" t="s">
        <v>65</v>
      </c>
      <c r="F201" s="55" t="s">
        <v>66</v>
      </c>
      <c r="G201" s="56">
        <v>2022</v>
      </c>
      <c r="H201" s="57">
        <v>485099604</v>
      </c>
      <c r="I201" s="14">
        <f t="shared" si="138"/>
        <v>0</v>
      </c>
      <c r="J201" s="67">
        <v>485099604</v>
      </c>
      <c r="K201" s="57">
        <v>136542797</v>
      </c>
      <c r="L201" s="14">
        <f t="shared" si="139"/>
        <v>0</v>
      </c>
      <c r="M201" s="67">
        <v>136542797</v>
      </c>
      <c r="N201" s="14">
        <f t="shared" si="140"/>
        <v>348556807</v>
      </c>
      <c r="O201" s="14">
        <f t="shared" si="141"/>
        <v>0</v>
      </c>
      <c r="P201" s="15">
        <f t="shared" si="142"/>
        <v>348556807</v>
      </c>
      <c r="Q201" s="57">
        <v>485099604</v>
      </c>
      <c r="R201" s="57">
        <v>136542797</v>
      </c>
      <c r="S201" s="15">
        <f t="shared" si="163"/>
        <v>348556807</v>
      </c>
      <c r="T201" s="14">
        <f t="shared" si="143"/>
        <v>0</v>
      </c>
      <c r="U201" s="14">
        <f t="shared" si="144"/>
        <v>0</v>
      </c>
      <c r="V201" s="14">
        <f t="shared" si="145"/>
        <v>0</v>
      </c>
      <c r="W201" s="14">
        <f t="shared" si="146"/>
        <v>0</v>
      </c>
      <c r="X201" s="70">
        <v>1</v>
      </c>
      <c r="Y201" s="14">
        <f t="shared" si="147"/>
        <v>0</v>
      </c>
      <c r="Z201" s="15">
        <f t="shared" si="148"/>
        <v>0</v>
      </c>
      <c r="AA201" s="57">
        <v>485099604</v>
      </c>
      <c r="AB201" s="57">
        <v>136542797</v>
      </c>
      <c r="AC201" s="15">
        <f t="shared" si="125"/>
        <v>348556807</v>
      </c>
      <c r="AD201" s="14">
        <f t="shared" si="149"/>
        <v>0</v>
      </c>
      <c r="AE201" s="15">
        <f t="shared" si="150"/>
        <v>0</v>
      </c>
      <c r="AF201" s="70">
        <v>1.177</v>
      </c>
      <c r="AG201" s="70">
        <v>0</v>
      </c>
      <c r="AH201" s="14">
        <f t="shared" si="126"/>
        <v>0</v>
      </c>
      <c r="AI201" s="15">
        <f t="shared" si="127"/>
        <v>0</v>
      </c>
      <c r="AJ201" s="16">
        <f t="shared" si="151"/>
        <v>0</v>
      </c>
      <c r="AK201" s="71">
        <v>0</v>
      </c>
      <c r="AL201" s="72">
        <v>0</v>
      </c>
      <c r="AM201" s="18">
        <f t="shared" si="128"/>
        <v>1</v>
      </c>
      <c r="AN201" s="14">
        <f t="shared" si="152"/>
        <v>0</v>
      </c>
      <c r="AO201" s="15">
        <f t="shared" si="153"/>
        <v>0</v>
      </c>
      <c r="AP201" s="16">
        <f t="shared" si="154"/>
        <v>0</v>
      </c>
      <c r="AQ201" s="19">
        <f t="shared" si="155"/>
        <v>0</v>
      </c>
      <c r="AR201" s="17">
        <f t="shared" si="156"/>
        <v>0</v>
      </c>
      <c r="AS201" s="18">
        <f t="shared" si="129"/>
        <v>1</v>
      </c>
      <c r="AT201" s="73">
        <v>0.88450765268544418</v>
      </c>
      <c r="AU201" s="14">
        <f t="shared" si="130"/>
        <v>0</v>
      </c>
      <c r="AV201" s="15">
        <f t="shared" si="160"/>
        <v>0</v>
      </c>
      <c r="AW201" s="74">
        <v>7.2144853467420111E-2</v>
      </c>
      <c r="AX201" s="14">
        <f t="shared" si="131"/>
        <v>0</v>
      </c>
      <c r="AY201" s="15">
        <f t="shared" si="132"/>
        <v>0</v>
      </c>
      <c r="AZ201" s="75">
        <v>2.3E-3</v>
      </c>
      <c r="BA201" s="20">
        <f t="shared" si="133"/>
        <v>0</v>
      </c>
      <c r="BB201" s="20">
        <f t="shared" si="134"/>
        <v>0</v>
      </c>
      <c r="BC201" s="20">
        <f t="shared" si="135"/>
        <v>0</v>
      </c>
      <c r="BD201" s="21">
        <f t="shared" si="136"/>
        <v>0</v>
      </c>
      <c r="BE201" s="20">
        <f t="shared" si="157"/>
        <v>0</v>
      </c>
      <c r="BF201" s="20">
        <f t="shared" si="161"/>
        <v>0</v>
      </c>
      <c r="BG201" s="22">
        <f t="shared" si="164"/>
        <v>0</v>
      </c>
      <c r="BH201" s="22">
        <f t="shared" si="137"/>
        <v>0</v>
      </c>
      <c r="BI201" s="53">
        <v>1</v>
      </c>
      <c r="BJ201" s="22">
        <f t="shared" si="158"/>
        <v>0</v>
      </c>
      <c r="BK201" s="22">
        <f t="shared" si="159"/>
        <v>0</v>
      </c>
      <c r="BL201" s="23">
        <f t="shared" si="162"/>
        <v>0</v>
      </c>
    </row>
    <row r="202" spans="1:64" hidden="1" x14ac:dyDescent="0.25">
      <c r="A202" s="53">
        <v>4</v>
      </c>
      <c r="B202" s="53" t="s">
        <v>63</v>
      </c>
      <c r="C202" s="54" t="s">
        <v>64</v>
      </c>
      <c r="D202" s="54">
        <v>45260</v>
      </c>
      <c r="E202" s="55" t="s">
        <v>65</v>
      </c>
      <c r="F202" s="55" t="s">
        <v>66</v>
      </c>
      <c r="G202" s="56">
        <v>2023</v>
      </c>
      <c r="H202" s="57">
        <v>525574018</v>
      </c>
      <c r="I202" s="14">
        <f t="shared" si="138"/>
        <v>255000</v>
      </c>
      <c r="J202" s="67">
        <v>525829018</v>
      </c>
      <c r="K202" s="57">
        <v>157315496</v>
      </c>
      <c r="L202" s="14">
        <f t="shared" si="139"/>
        <v>81000</v>
      </c>
      <c r="M202" s="67">
        <v>157396496</v>
      </c>
      <c r="N202" s="14">
        <f t="shared" si="140"/>
        <v>368258522</v>
      </c>
      <c r="O202" s="14">
        <f t="shared" si="141"/>
        <v>174000</v>
      </c>
      <c r="P202" s="15">
        <f t="shared" si="142"/>
        <v>368432522</v>
      </c>
      <c r="Q202" s="57">
        <v>521685018</v>
      </c>
      <c r="R202" s="57">
        <v>156082496</v>
      </c>
      <c r="S202" s="15">
        <f t="shared" si="163"/>
        <v>365602522</v>
      </c>
      <c r="T202" s="14">
        <f t="shared" si="143"/>
        <v>3889000</v>
      </c>
      <c r="U202" s="14">
        <f t="shared" si="144"/>
        <v>2656000</v>
      </c>
      <c r="V202" s="14">
        <f t="shared" si="145"/>
        <v>4144000</v>
      </c>
      <c r="W202" s="14">
        <f t="shared" si="146"/>
        <v>2830000</v>
      </c>
      <c r="X202" s="70">
        <v>1</v>
      </c>
      <c r="Y202" s="14">
        <f t="shared" si="147"/>
        <v>2656000</v>
      </c>
      <c r="Z202" s="15">
        <f t="shared" si="148"/>
        <v>2830000</v>
      </c>
      <c r="AA202" s="57">
        <v>481724364</v>
      </c>
      <c r="AB202" s="57">
        <v>144190360.75322989</v>
      </c>
      <c r="AC202" s="15">
        <f t="shared" si="125"/>
        <v>337534003.24677014</v>
      </c>
      <c r="AD202" s="14">
        <f t="shared" si="149"/>
        <v>44104654</v>
      </c>
      <c r="AE202" s="15">
        <f t="shared" si="150"/>
        <v>44104654</v>
      </c>
      <c r="AF202" s="70">
        <v>1.22</v>
      </c>
      <c r="AG202" s="70">
        <v>0</v>
      </c>
      <c r="AH202" s="14">
        <f t="shared" si="126"/>
        <v>53807677.879999995</v>
      </c>
      <c r="AI202" s="15">
        <f t="shared" si="127"/>
        <v>53807677.879999995</v>
      </c>
      <c r="AJ202" s="16">
        <f t="shared" si="151"/>
        <v>0.5</v>
      </c>
      <c r="AK202" s="71">
        <v>3</v>
      </c>
      <c r="AL202" s="72">
        <v>5.2555040428474031E-2</v>
      </c>
      <c r="AM202" s="18">
        <f t="shared" si="128"/>
        <v>0.99786808492638468</v>
      </c>
      <c r="AN202" s="14">
        <f t="shared" si="152"/>
        <v>2823966.6803416684</v>
      </c>
      <c r="AO202" s="15">
        <f t="shared" si="153"/>
        <v>2823966.6803416684</v>
      </c>
      <c r="AP202" s="16">
        <f t="shared" si="154"/>
        <v>0.5</v>
      </c>
      <c r="AQ202" s="19">
        <f t="shared" si="155"/>
        <v>3</v>
      </c>
      <c r="AR202" s="17">
        <f t="shared" si="156"/>
        <v>5.2555040428474031E-2</v>
      </c>
      <c r="AS202" s="18">
        <f t="shared" si="129"/>
        <v>0.99786808492638468</v>
      </c>
      <c r="AT202" s="73">
        <v>0.88450765268544418</v>
      </c>
      <c r="AU202" s="14">
        <f t="shared" si="130"/>
        <v>47491837.978326984</v>
      </c>
      <c r="AV202" s="15">
        <f t="shared" si="160"/>
        <v>47491837.978326984</v>
      </c>
      <c r="AW202" s="74">
        <v>7.2144853467420111E-2</v>
      </c>
      <c r="AX202" s="14">
        <f t="shared" si="131"/>
        <v>3881947.0360747422</v>
      </c>
      <c r="AY202" s="15">
        <f t="shared" si="132"/>
        <v>3426291.6918448578</v>
      </c>
      <c r="AZ202" s="75">
        <v>2.3E-3</v>
      </c>
      <c r="BA202" s="20">
        <f t="shared" si="133"/>
        <v>101440.70419999999</v>
      </c>
      <c r="BB202" s="20">
        <f t="shared" si="134"/>
        <v>101224.44123363786</v>
      </c>
      <c r="BC202" s="20">
        <f t="shared" si="135"/>
        <v>101440.70419999999</v>
      </c>
      <c r="BD202" s="21">
        <f t="shared" si="136"/>
        <v>101224.44123363786</v>
      </c>
      <c r="BE202" s="20">
        <f t="shared" si="157"/>
        <v>54961065.620274737</v>
      </c>
      <c r="BF202" s="20">
        <f t="shared" si="161"/>
        <v>48195387.431063809</v>
      </c>
      <c r="BG202" s="22">
        <f t="shared" si="164"/>
        <v>28068518.753229856</v>
      </c>
      <c r="BH202" s="22">
        <f t="shared" si="137"/>
        <v>-20126868.677833952</v>
      </c>
      <c r="BI202" s="53">
        <v>1</v>
      </c>
      <c r="BJ202" s="22">
        <f t="shared" si="158"/>
        <v>26892546.867044881</v>
      </c>
      <c r="BK202" s="22">
        <f t="shared" si="159"/>
        <v>20126868.677833952</v>
      </c>
      <c r="BL202" s="23">
        <f t="shared" si="162"/>
        <v>48195387.431063809</v>
      </c>
    </row>
    <row r="203" spans="1:64" hidden="1" x14ac:dyDescent="0.25">
      <c r="A203" s="53">
        <v>4</v>
      </c>
      <c r="B203" s="53" t="s">
        <v>63</v>
      </c>
      <c r="C203" s="54" t="s">
        <v>64</v>
      </c>
      <c r="D203" s="54">
        <v>45260</v>
      </c>
      <c r="E203" s="55" t="s">
        <v>65</v>
      </c>
      <c r="F203" s="55" t="s">
        <v>66</v>
      </c>
      <c r="G203" s="56">
        <v>2024</v>
      </c>
      <c r="H203" s="57">
        <v>245673000</v>
      </c>
      <c r="I203" s="14">
        <f t="shared" si="138"/>
        <v>309133000</v>
      </c>
      <c r="J203" s="67">
        <v>554806000</v>
      </c>
      <c r="K203" s="57">
        <v>77903000</v>
      </c>
      <c r="L203" s="14">
        <f t="shared" si="139"/>
        <v>98024000</v>
      </c>
      <c r="M203" s="67">
        <v>175927000</v>
      </c>
      <c r="N203" s="14">
        <f t="shared" si="140"/>
        <v>167770000</v>
      </c>
      <c r="O203" s="14">
        <f t="shared" si="141"/>
        <v>211109000</v>
      </c>
      <c r="P203" s="15">
        <f t="shared" si="142"/>
        <v>378879000</v>
      </c>
      <c r="Q203" s="57">
        <v>208881000</v>
      </c>
      <c r="R203" s="57">
        <v>66236000</v>
      </c>
      <c r="S203" s="15">
        <f t="shared" si="163"/>
        <v>142645000</v>
      </c>
      <c r="T203" s="14">
        <f t="shared" si="143"/>
        <v>36792000</v>
      </c>
      <c r="U203" s="14">
        <f t="shared" si="144"/>
        <v>25125000</v>
      </c>
      <c r="V203" s="14">
        <f t="shared" si="145"/>
        <v>345925000</v>
      </c>
      <c r="W203" s="14">
        <f t="shared" si="146"/>
        <v>236234000</v>
      </c>
      <c r="X203" s="70">
        <v>1</v>
      </c>
      <c r="Y203" s="14">
        <f t="shared" si="147"/>
        <v>25125000</v>
      </c>
      <c r="Z203" s="15">
        <f t="shared" si="148"/>
        <v>236234000</v>
      </c>
      <c r="AA203" s="57">
        <v>0</v>
      </c>
      <c r="AB203" s="57">
        <v>0</v>
      </c>
      <c r="AC203" s="15">
        <f t="shared" si="125"/>
        <v>0</v>
      </c>
      <c r="AD203" s="14">
        <f t="shared" si="149"/>
        <v>554806000</v>
      </c>
      <c r="AE203" s="15">
        <f t="shared" si="150"/>
        <v>554806000</v>
      </c>
      <c r="AF203" s="70">
        <v>1.26</v>
      </c>
      <c r="AG203" s="70">
        <v>0</v>
      </c>
      <c r="AH203" s="14">
        <f t="shared" si="126"/>
        <v>699055560</v>
      </c>
      <c r="AI203" s="15">
        <f t="shared" si="127"/>
        <v>699055560</v>
      </c>
      <c r="AJ203" s="16">
        <f t="shared" si="151"/>
        <v>7</v>
      </c>
      <c r="AK203" s="71">
        <v>9</v>
      </c>
      <c r="AL203" s="72">
        <v>5.2555040428474031E-2</v>
      </c>
      <c r="AM203" s="18">
        <f t="shared" si="128"/>
        <v>0.97056328314524454</v>
      </c>
      <c r="AN203" s="14">
        <f t="shared" si="152"/>
        <v>229280046.6305337</v>
      </c>
      <c r="AO203" s="15">
        <f t="shared" si="153"/>
        <v>229280046.6305337</v>
      </c>
      <c r="AP203" s="16">
        <f t="shared" si="154"/>
        <v>7</v>
      </c>
      <c r="AQ203" s="19">
        <f t="shared" si="155"/>
        <v>9</v>
      </c>
      <c r="AR203" s="17">
        <f t="shared" si="156"/>
        <v>5.2555040428474031E-2</v>
      </c>
      <c r="AS203" s="18">
        <f t="shared" si="129"/>
        <v>0.97056328314524454</v>
      </c>
      <c r="AT203" s="73">
        <v>0.88450765268544418</v>
      </c>
      <c r="AU203" s="14">
        <f t="shared" si="130"/>
        <v>600118681.92826676</v>
      </c>
      <c r="AV203" s="15">
        <f t="shared" si="160"/>
        <v>600118681.92826676</v>
      </c>
      <c r="AW203" s="74">
        <v>7.2144853467420111E-2</v>
      </c>
      <c r="AX203" s="14">
        <f t="shared" si="131"/>
        <v>50433260.941785306</v>
      </c>
      <c r="AY203" s="15">
        <f t="shared" si="132"/>
        <v>43295474.370776102</v>
      </c>
      <c r="AZ203" s="75">
        <v>2.3E-3</v>
      </c>
      <c r="BA203" s="20">
        <f t="shared" si="133"/>
        <v>1276053.8</v>
      </c>
      <c r="BB203" s="20">
        <f t="shared" si="134"/>
        <v>1238490.9655979653</v>
      </c>
      <c r="BC203" s="20">
        <f t="shared" si="135"/>
        <v>1276053.8</v>
      </c>
      <c r="BD203" s="21">
        <f t="shared" si="136"/>
        <v>1238490.9655979653</v>
      </c>
      <c r="BE203" s="20">
        <f t="shared" si="157"/>
        <v>514530874.74178529</v>
      </c>
      <c r="BF203" s="20">
        <f t="shared" si="161"/>
        <v>415372600.63410711</v>
      </c>
      <c r="BG203" s="22">
        <f t="shared" si="164"/>
        <v>142645000</v>
      </c>
      <c r="BH203" s="22">
        <f t="shared" si="137"/>
        <v>-272727600.63410711</v>
      </c>
      <c r="BI203" s="53">
        <v>1</v>
      </c>
      <c r="BJ203" s="22">
        <f t="shared" si="158"/>
        <v>371885874.74178529</v>
      </c>
      <c r="BK203" s="22">
        <f t="shared" si="159"/>
        <v>272727600.63410711</v>
      </c>
      <c r="BL203" s="23">
        <f t="shared" si="162"/>
        <v>415372600.63410711</v>
      </c>
    </row>
    <row r="204" spans="1:64" hidden="1" x14ac:dyDescent="0.25">
      <c r="A204" s="53">
        <v>4</v>
      </c>
      <c r="B204" s="53" t="s">
        <v>63</v>
      </c>
      <c r="C204" s="54" t="s">
        <v>64</v>
      </c>
      <c r="D204" s="54">
        <v>45260</v>
      </c>
      <c r="E204" s="55" t="s">
        <v>67</v>
      </c>
      <c r="F204" s="55" t="s">
        <v>66</v>
      </c>
      <c r="G204" s="56">
        <v>2022</v>
      </c>
      <c r="H204" s="57">
        <v>283142262</v>
      </c>
      <c r="I204" s="14">
        <f t="shared" si="138"/>
        <v>0</v>
      </c>
      <c r="J204" s="67">
        <v>283142262</v>
      </c>
      <c r="K204" s="57">
        <v>84979839</v>
      </c>
      <c r="L204" s="14">
        <f t="shared" si="139"/>
        <v>0</v>
      </c>
      <c r="M204" s="67">
        <v>84979839</v>
      </c>
      <c r="N204" s="14">
        <f t="shared" si="140"/>
        <v>198162423</v>
      </c>
      <c r="O204" s="14">
        <f t="shared" si="141"/>
        <v>0</v>
      </c>
      <c r="P204" s="15">
        <f t="shared" si="142"/>
        <v>198162423</v>
      </c>
      <c r="Q204" s="57">
        <v>283142262</v>
      </c>
      <c r="R204" s="57">
        <v>84979839</v>
      </c>
      <c r="S204" s="15">
        <f t="shared" si="163"/>
        <v>198162423</v>
      </c>
      <c r="T204" s="14">
        <f t="shared" si="143"/>
        <v>0</v>
      </c>
      <c r="U204" s="14">
        <f t="shared" si="144"/>
        <v>0</v>
      </c>
      <c r="V204" s="14">
        <f t="shared" si="145"/>
        <v>0</v>
      </c>
      <c r="W204" s="14">
        <f t="shared" si="146"/>
        <v>0</v>
      </c>
      <c r="X204" s="70">
        <v>1</v>
      </c>
      <c r="Y204" s="14">
        <f t="shared" si="147"/>
        <v>0</v>
      </c>
      <c r="Z204" s="15">
        <f t="shared" si="148"/>
        <v>0</v>
      </c>
      <c r="AA204" s="57">
        <v>283142262</v>
      </c>
      <c r="AB204" s="57">
        <v>84979839</v>
      </c>
      <c r="AC204" s="15">
        <f t="shared" si="125"/>
        <v>198162423</v>
      </c>
      <c r="AD204" s="14">
        <f t="shared" si="149"/>
        <v>0</v>
      </c>
      <c r="AE204" s="15">
        <f t="shared" si="150"/>
        <v>0</v>
      </c>
      <c r="AF204" s="70">
        <v>0.75</v>
      </c>
      <c r="AG204" s="70">
        <v>0</v>
      </c>
      <c r="AH204" s="14">
        <f t="shared" si="126"/>
        <v>0</v>
      </c>
      <c r="AI204" s="15">
        <f t="shared" si="127"/>
        <v>0</v>
      </c>
      <c r="AJ204" s="16">
        <f t="shared" si="151"/>
        <v>0</v>
      </c>
      <c r="AK204" s="71">
        <v>0</v>
      </c>
      <c r="AL204" s="72">
        <v>0</v>
      </c>
      <c r="AM204" s="18">
        <f t="shared" si="128"/>
        <v>1</v>
      </c>
      <c r="AN204" s="14">
        <f t="shared" si="152"/>
        <v>0</v>
      </c>
      <c r="AO204" s="15">
        <f t="shared" si="153"/>
        <v>0</v>
      </c>
      <c r="AP204" s="16">
        <f t="shared" si="154"/>
        <v>0</v>
      </c>
      <c r="AQ204" s="19">
        <f t="shared" si="155"/>
        <v>0</v>
      </c>
      <c r="AR204" s="17">
        <f t="shared" si="156"/>
        <v>0</v>
      </c>
      <c r="AS204" s="18">
        <f t="shared" si="129"/>
        <v>1</v>
      </c>
      <c r="AT204" s="73">
        <v>0.86443752692586795</v>
      </c>
      <c r="AU204" s="14">
        <f t="shared" si="130"/>
        <v>0</v>
      </c>
      <c r="AV204" s="15">
        <f t="shared" si="160"/>
        <v>0</v>
      </c>
      <c r="AW204" s="74">
        <v>9.7948479432115043E-2</v>
      </c>
      <c r="AX204" s="14">
        <f t="shared" si="131"/>
        <v>0</v>
      </c>
      <c r="AY204" s="15">
        <f t="shared" si="132"/>
        <v>0</v>
      </c>
      <c r="AZ204" s="75">
        <v>3.2000000000000002E-3</v>
      </c>
      <c r="BA204" s="20">
        <f t="shared" si="133"/>
        <v>0</v>
      </c>
      <c r="BB204" s="20">
        <f t="shared" si="134"/>
        <v>0</v>
      </c>
      <c r="BC204" s="20">
        <f t="shared" si="135"/>
        <v>0</v>
      </c>
      <c r="BD204" s="21">
        <f t="shared" si="136"/>
        <v>0</v>
      </c>
      <c r="BE204" s="20">
        <f t="shared" si="157"/>
        <v>0</v>
      </c>
      <c r="BF204" s="20">
        <f t="shared" si="161"/>
        <v>0</v>
      </c>
      <c r="BG204" s="22">
        <f t="shared" si="164"/>
        <v>0</v>
      </c>
      <c r="BH204" s="22">
        <f t="shared" si="137"/>
        <v>0</v>
      </c>
      <c r="BI204" s="53">
        <v>1</v>
      </c>
      <c r="BJ204" s="22">
        <f t="shared" si="158"/>
        <v>0</v>
      </c>
      <c r="BK204" s="22">
        <f t="shared" si="159"/>
        <v>0</v>
      </c>
      <c r="BL204" s="23">
        <f t="shared" si="162"/>
        <v>0</v>
      </c>
    </row>
    <row r="205" spans="1:64" hidden="1" x14ac:dyDescent="0.25">
      <c r="A205" s="53">
        <v>4</v>
      </c>
      <c r="B205" s="53" t="s">
        <v>63</v>
      </c>
      <c r="C205" s="54" t="s">
        <v>64</v>
      </c>
      <c r="D205" s="54">
        <v>45260</v>
      </c>
      <c r="E205" s="55" t="s">
        <v>67</v>
      </c>
      <c r="F205" s="55" t="s">
        <v>66</v>
      </c>
      <c r="G205" s="56">
        <v>2023</v>
      </c>
      <c r="H205" s="57">
        <v>317688348</v>
      </c>
      <c r="I205" s="14">
        <f t="shared" si="138"/>
        <v>730000</v>
      </c>
      <c r="J205" s="67">
        <v>318418348</v>
      </c>
      <c r="K205" s="57">
        <v>102778846</v>
      </c>
      <c r="L205" s="14">
        <f t="shared" si="139"/>
        <v>259000</v>
      </c>
      <c r="M205" s="67">
        <v>103037846</v>
      </c>
      <c r="N205" s="14">
        <f t="shared" si="140"/>
        <v>214909502</v>
      </c>
      <c r="O205" s="14">
        <f t="shared" si="141"/>
        <v>471000</v>
      </c>
      <c r="P205" s="15">
        <f t="shared" si="142"/>
        <v>215380502</v>
      </c>
      <c r="Q205" s="57">
        <v>314989348</v>
      </c>
      <c r="R205" s="57">
        <v>101820846</v>
      </c>
      <c r="S205" s="15">
        <f t="shared" si="163"/>
        <v>213168502</v>
      </c>
      <c r="T205" s="14">
        <f t="shared" si="143"/>
        <v>2699000</v>
      </c>
      <c r="U205" s="14">
        <f t="shared" si="144"/>
        <v>1741000</v>
      </c>
      <c r="V205" s="14">
        <f t="shared" si="145"/>
        <v>3429000</v>
      </c>
      <c r="W205" s="14">
        <f t="shared" si="146"/>
        <v>2212000</v>
      </c>
      <c r="X205" s="70">
        <v>1</v>
      </c>
      <c r="Y205" s="14">
        <f t="shared" si="147"/>
        <v>1741000</v>
      </c>
      <c r="Z205" s="15">
        <f t="shared" si="148"/>
        <v>2212000</v>
      </c>
      <c r="AA205" s="57">
        <v>293547337</v>
      </c>
      <c r="AB205" s="57">
        <v>94968722.438737676</v>
      </c>
      <c r="AC205" s="15">
        <f t="shared" si="125"/>
        <v>198578614.56126231</v>
      </c>
      <c r="AD205" s="14">
        <f t="shared" si="149"/>
        <v>24871011</v>
      </c>
      <c r="AE205" s="15">
        <f t="shared" si="150"/>
        <v>24871011</v>
      </c>
      <c r="AF205" s="70">
        <v>0.78900000000000003</v>
      </c>
      <c r="AG205" s="70">
        <v>0</v>
      </c>
      <c r="AH205" s="14">
        <f t="shared" si="126"/>
        <v>19623227.679000001</v>
      </c>
      <c r="AI205" s="15">
        <f t="shared" si="127"/>
        <v>19623227.679000001</v>
      </c>
      <c r="AJ205" s="16">
        <f t="shared" si="151"/>
        <v>0.5</v>
      </c>
      <c r="AK205" s="71">
        <v>3</v>
      </c>
      <c r="AL205" s="72">
        <v>5.2555040428474031E-2</v>
      </c>
      <c r="AM205" s="18">
        <f t="shared" si="128"/>
        <v>0.99786808492638468</v>
      </c>
      <c r="AN205" s="14">
        <f t="shared" si="152"/>
        <v>2207284.203857163</v>
      </c>
      <c r="AO205" s="15">
        <f t="shared" si="153"/>
        <v>2207284.203857163</v>
      </c>
      <c r="AP205" s="16">
        <f t="shared" si="154"/>
        <v>0.5</v>
      </c>
      <c r="AQ205" s="19">
        <f t="shared" si="155"/>
        <v>3</v>
      </c>
      <c r="AR205" s="17">
        <f t="shared" si="156"/>
        <v>5.2555040428474031E-2</v>
      </c>
      <c r="AS205" s="18">
        <f t="shared" si="129"/>
        <v>0.99786808492638468</v>
      </c>
      <c r="AT205" s="73">
        <v>0.86443752692586795</v>
      </c>
      <c r="AU205" s="14">
        <f t="shared" si="130"/>
        <v>16926890.61375713</v>
      </c>
      <c r="AV205" s="15">
        <f t="shared" si="160"/>
        <v>16926890.61375713</v>
      </c>
      <c r="AW205" s="74">
        <v>9.7948479432115043E-2</v>
      </c>
      <c r="AX205" s="14">
        <f t="shared" si="131"/>
        <v>1922065.3127082423</v>
      </c>
      <c r="AY205" s="15">
        <f t="shared" si="132"/>
        <v>1657963.1971312515</v>
      </c>
      <c r="AZ205" s="75">
        <v>3.2000000000000002E-3</v>
      </c>
      <c r="BA205" s="20">
        <f t="shared" si="133"/>
        <v>79587.23520000001</v>
      </c>
      <c r="BB205" s="20">
        <f t="shared" si="134"/>
        <v>79417.561973609758</v>
      </c>
      <c r="BC205" s="20">
        <f t="shared" si="135"/>
        <v>79587.23520000001</v>
      </c>
      <c r="BD205" s="21">
        <f t="shared" si="136"/>
        <v>79417.561973609758</v>
      </c>
      <c r="BE205" s="20">
        <f t="shared" si="157"/>
        <v>19412880.226908244</v>
      </c>
      <c r="BF205" s="20">
        <f t="shared" si="161"/>
        <v>16456987.169004826</v>
      </c>
      <c r="BG205" s="22">
        <f t="shared" si="164"/>
        <v>14589887.43873769</v>
      </c>
      <c r="BH205" s="22">
        <f t="shared" si="137"/>
        <v>-1867099.7302671354</v>
      </c>
      <c r="BI205" s="53">
        <v>1</v>
      </c>
      <c r="BJ205" s="22">
        <f t="shared" si="158"/>
        <v>4822992.7881705537</v>
      </c>
      <c r="BK205" s="22">
        <f t="shared" si="159"/>
        <v>1867099.7302671354</v>
      </c>
      <c r="BL205" s="23">
        <f t="shared" si="162"/>
        <v>16456987.169004826</v>
      </c>
    </row>
    <row r="206" spans="1:64" hidden="1" x14ac:dyDescent="0.25">
      <c r="A206" s="53">
        <v>4</v>
      </c>
      <c r="B206" s="53" t="s">
        <v>63</v>
      </c>
      <c r="C206" s="54" t="s">
        <v>64</v>
      </c>
      <c r="D206" s="54">
        <v>45260</v>
      </c>
      <c r="E206" s="55" t="s">
        <v>67</v>
      </c>
      <c r="F206" s="55" t="s">
        <v>66</v>
      </c>
      <c r="G206" s="56">
        <v>2024</v>
      </c>
      <c r="H206" s="57">
        <v>148067000</v>
      </c>
      <c r="I206" s="14">
        <f t="shared" si="138"/>
        <v>165375000</v>
      </c>
      <c r="J206" s="67">
        <v>313442000</v>
      </c>
      <c r="K206" s="57">
        <v>52563000</v>
      </c>
      <c r="L206" s="14">
        <f t="shared" si="139"/>
        <v>58708000</v>
      </c>
      <c r="M206" s="67">
        <v>111271000</v>
      </c>
      <c r="N206" s="14">
        <f t="shared" si="140"/>
        <v>95504000</v>
      </c>
      <c r="O206" s="14">
        <f t="shared" si="141"/>
        <v>106667000</v>
      </c>
      <c r="P206" s="15">
        <f t="shared" si="142"/>
        <v>202171000</v>
      </c>
      <c r="Q206" s="57">
        <v>124048000</v>
      </c>
      <c r="R206" s="57">
        <v>44036000</v>
      </c>
      <c r="S206" s="15">
        <f t="shared" si="163"/>
        <v>80012000</v>
      </c>
      <c r="T206" s="14">
        <f t="shared" si="143"/>
        <v>24019000</v>
      </c>
      <c r="U206" s="14">
        <f t="shared" si="144"/>
        <v>15492000</v>
      </c>
      <c r="V206" s="14">
        <f t="shared" si="145"/>
        <v>189394000</v>
      </c>
      <c r="W206" s="14">
        <f t="shared" si="146"/>
        <v>122159000</v>
      </c>
      <c r="X206" s="70">
        <v>1</v>
      </c>
      <c r="Y206" s="14">
        <f t="shared" si="147"/>
        <v>15492000</v>
      </c>
      <c r="Z206" s="15">
        <f t="shared" si="148"/>
        <v>122159000</v>
      </c>
      <c r="AA206" s="57">
        <v>0</v>
      </c>
      <c r="AB206" s="57">
        <v>0</v>
      </c>
      <c r="AC206" s="15">
        <f t="shared" si="125"/>
        <v>0</v>
      </c>
      <c r="AD206" s="14">
        <f t="shared" si="149"/>
        <v>313442000</v>
      </c>
      <c r="AE206" s="15">
        <f t="shared" si="150"/>
        <v>313442000</v>
      </c>
      <c r="AF206" s="70">
        <v>0.80800000000000005</v>
      </c>
      <c r="AG206" s="70">
        <v>0</v>
      </c>
      <c r="AH206" s="14">
        <f t="shared" si="126"/>
        <v>253261136.00000003</v>
      </c>
      <c r="AI206" s="15">
        <f t="shared" si="127"/>
        <v>253261136.00000003</v>
      </c>
      <c r="AJ206" s="16">
        <f t="shared" si="151"/>
        <v>7</v>
      </c>
      <c r="AK206" s="71">
        <v>9</v>
      </c>
      <c r="AL206" s="72">
        <v>5.2555040428474031E-2</v>
      </c>
      <c r="AM206" s="18">
        <f t="shared" si="128"/>
        <v>0.97056328314524454</v>
      </c>
      <c r="AN206" s="14">
        <f t="shared" si="152"/>
        <v>118563040.10573992</v>
      </c>
      <c r="AO206" s="15">
        <f t="shared" si="153"/>
        <v>118563040.10573992</v>
      </c>
      <c r="AP206" s="16">
        <f t="shared" si="154"/>
        <v>7</v>
      </c>
      <c r="AQ206" s="19">
        <f t="shared" si="155"/>
        <v>9</v>
      </c>
      <c r="AR206" s="17">
        <f t="shared" si="156"/>
        <v>5.2555040428474031E-2</v>
      </c>
      <c r="AS206" s="18">
        <f t="shared" si="129"/>
        <v>0.97056328314524454</v>
      </c>
      <c r="AT206" s="73">
        <v>0.86443752692586795</v>
      </c>
      <c r="AU206" s="14">
        <f t="shared" si="130"/>
        <v>212483895.8628411</v>
      </c>
      <c r="AV206" s="15">
        <f t="shared" si="160"/>
        <v>212483895.8628411</v>
      </c>
      <c r="AW206" s="74">
        <v>9.7948479432115043E-2</v>
      </c>
      <c r="AX206" s="14">
        <f t="shared" si="131"/>
        <v>24806543.170450095</v>
      </c>
      <c r="AY206" s="15">
        <f t="shared" si="132"/>
        <v>20812474.503577165</v>
      </c>
      <c r="AZ206" s="75">
        <v>3.2000000000000002E-3</v>
      </c>
      <c r="BA206" s="20">
        <f t="shared" si="133"/>
        <v>1003014.4</v>
      </c>
      <c r="BB206" s="20">
        <f t="shared" si="134"/>
        <v>973488.94910595764</v>
      </c>
      <c r="BC206" s="20">
        <f t="shared" si="135"/>
        <v>1003014.4</v>
      </c>
      <c r="BD206" s="21">
        <f t="shared" si="136"/>
        <v>973488.94910595764</v>
      </c>
      <c r="BE206" s="20">
        <f t="shared" si="157"/>
        <v>156911693.57045013</v>
      </c>
      <c r="BF206" s="20">
        <f t="shared" si="161"/>
        <v>115706819.2097843</v>
      </c>
      <c r="BG206" s="22">
        <f t="shared" si="164"/>
        <v>80012000</v>
      </c>
      <c r="BH206" s="22">
        <f t="shared" si="137"/>
        <v>-35694819.209784299</v>
      </c>
      <c r="BI206" s="53">
        <v>1</v>
      </c>
      <c r="BJ206" s="22">
        <f t="shared" si="158"/>
        <v>76899693.570450127</v>
      </c>
      <c r="BK206" s="22">
        <f t="shared" si="159"/>
        <v>35694819.209784299</v>
      </c>
      <c r="BL206" s="23">
        <f t="shared" si="162"/>
        <v>115706819.2097843</v>
      </c>
    </row>
    <row r="207" spans="1:64" hidden="1" x14ac:dyDescent="0.25">
      <c r="A207" s="53">
        <v>4</v>
      </c>
      <c r="B207" s="53" t="s">
        <v>63</v>
      </c>
      <c r="C207" s="54" t="s">
        <v>64</v>
      </c>
      <c r="D207" s="54">
        <v>45260</v>
      </c>
      <c r="E207" s="55" t="s">
        <v>68</v>
      </c>
      <c r="F207" s="55" t="s">
        <v>66</v>
      </c>
      <c r="G207" s="56">
        <v>2022</v>
      </c>
      <c r="H207" s="57">
        <v>162650155</v>
      </c>
      <c r="I207" s="14">
        <f t="shared" si="138"/>
        <v>0</v>
      </c>
      <c r="J207" s="67">
        <v>162650155</v>
      </c>
      <c r="K207" s="57">
        <v>48898538</v>
      </c>
      <c r="L207" s="14">
        <f t="shared" si="139"/>
        <v>0</v>
      </c>
      <c r="M207" s="67">
        <v>48898538</v>
      </c>
      <c r="N207" s="14">
        <f t="shared" si="140"/>
        <v>113751617</v>
      </c>
      <c r="O207" s="14">
        <f t="shared" si="141"/>
        <v>0</v>
      </c>
      <c r="P207" s="15">
        <f t="shared" si="142"/>
        <v>113751617</v>
      </c>
      <c r="Q207" s="57">
        <v>162650155</v>
      </c>
      <c r="R207" s="57">
        <v>48898538</v>
      </c>
      <c r="S207" s="15">
        <f t="shared" si="163"/>
        <v>113751617</v>
      </c>
      <c r="T207" s="14">
        <f t="shared" si="143"/>
        <v>0</v>
      </c>
      <c r="U207" s="14">
        <f t="shared" si="144"/>
        <v>0</v>
      </c>
      <c r="V207" s="14">
        <f t="shared" si="145"/>
        <v>0</v>
      </c>
      <c r="W207" s="14">
        <f t="shared" si="146"/>
        <v>0</v>
      </c>
      <c r="X207" s="70">
        <v>1</v>
      </c>
      <c r="Y207" s="14">
        <f t="shared" si="147"/>
        <v>0</v>
      </c>
      <c r="Z207" s="15">
        <f t="shared" si="148"/>
        <v>0</v>
      </c>
      <c r="AA207" s="57">
        <v>162650155</v>
      </c>
      <c r="AB207" s="57">
        <v>48898538</v>
      </c>
      <c r="AC207" s="15">
        <f t="shared" si="125"/>
        <v>113751617</v>
      </c>
      <c r="AD207" s="14">
        <f t="shared" si="149"/>
        <v>0</v>
      </c>
      <c r="AE207" s="15">
        <f t="shared" si="150"/>
        <v>0</v>
      </c>
      <c r="AF207" s="70">
        <v>0.94099999999999995</v>
      </c>
      <c r="AG207" s="70">
        <v>0</v>
      </c>
      <c r="AH207" s="14">
        <f t="shared" si="126"/>
        <v>0</v>
      </c>
      <c r="AI207" s="15">
        <f t="shared" si="127"/>
        <v>0</v>
      </c>
      <c r="AJ207" s="16">
        <f t="shared" si="151"/>
        <v>0</v>
      </c>
      <c r="AK207" s="71">
        <v>0</v>
      </c>
      <c r="AL207" s="72">
        <v>0</v>
      </c>
      <c r="AM207" s="18">
        <f t="shared" si="128"/>
        <v>1</v>
      </c>
      <c r="AN207" s="14">
        <f t="shared" si="152"/>
        <v>0</v>
      </c>
      <c r="AO207" s="15">
        <f t="shared" si="153"/>
        <v>0</v>
      </c>
      <c r="AP207" s="16">
        <f t="shared" si="154"/>
        <v>0</v>
      </c>
      <c r="AQ207" s="19">
        <f t="shared" si="155"/>
        <v>0</v>
      </c>
      <c r="AR207" s="17">
        <f t="shared" si="156"/>
        <v>0</v>
      </c>
      <c r="AS207" s="18">
        <f t="shared" si="129"/>
        <v>1</v>
      </c>
      <c r="AT207" s="73">
        <v>0.88711254583132626</v>
      </c>
      <c r="AU207" s="14">
        <f t="shared" si="130"/>
        <v>0</v>
      </c>
      <c r="AV207" s="15">
        <f t="shared" si="160"/>
        <v>0</v>
      </c>
      <c r="AW207" s="74">
        <v>9.5000737699733079E-2</v>
      </c>
      <c r="AX207" s="14">
        <f t="shared" si="131"/>
        <v>0</v>
      </c>
      <c r="AY207" s="15">
        <f t="shared" si="132"/>
        <v>0</v>
      </c>
      <c r="AZ207" s="75">
        <v>4.8999999999999998E-3</v>
      </c>
      <c r="BA207" s="20">
        <f t="shared" si="133"/>
        <v>0</v>
      </c>
      <c r="BB207" s="20">
        <f t="shared" si="134"/>
        <v>0</v>
      </c>
      <c r="BC207" s="20">
        <f t="shared" si="135"/>
        <v>0</v>
      </c>
      <c r="BD207" s="21">
        <f t="shared" si="136"/>
        <v>0</v>
      </c>
      <c r="BE207" s="20">
        <f t="shared" si="157"/>
        <v>0</v>
      </c>
      <c r="BF207" s="20">
        <f t="shared" si="161"/>
        <v>0</v>
      </c>
      <c r="BG207" s="22">
        <f t="shared" si="164"/>
        <v>0</v>
      </c>
      <c r="BH207" s="22">
        <f t="shared" si="137"/>
        <v>0</v>
      </c>
      <c r="BI207" s="53">
        <v>1</v>
      </c>
      <c r="BJ207" s="22">
        <f t="shared" si="158"/>
        <v>0</v>
      </c>
      <c r="BK207" s="22">
        <f t="shared" si="159"/>
        <v>0</v>
      </c>
      <c r="BL207" s="23">
        <f t="shared" si="162"/>
        <v>0</v>
      </c>
    </row>
    <row r="208" spans="1:64" hidden="1" x14ac:dyDescent="0.25">
      <c r="A208" s="53">
        <v>4</v>
      </c>
      <c r="B208" s="53" t="s">
        <v>63</v>
      </c>
      <c r="C208" s="54" t="s">
        <v>64</v>
      </c>
      <c r="D208" s="54">
        <v>45260</v>
      </c>
      <c r="E208" s="55" t="s">
        <v>68</v>
      </c>
      <c r="F208" s="55" t="s">
        <v>66</v>
      </c>
      <c r="G208" s="56">
        <v>2023</v>
      </c>
      <c r="H208" s="57">
        <v>182326077</v>
      </c>
      <c r="I208" s="14">
        <f t="shared" si="138"/>
        <v>412000</v>
      </c>
      <c r="J208" s="67">
        <v>182738077</v>
      </c>
      <c r="K208" s="57">
        <v>59538318</v>
      </c>
      <c r="L208" s="14">
        <f t="shared" si="139"/>
        <v>146000</v>
      </c>
      <c r="M208" s="67">
        <v>59684318</v>
      </c>
      <c r="N208" s="14">
        <f t="shared" si="140"/>
        <v>122787759</v>
      </c>
      <c r="O208" s="14">
        <f t="shared" si="141"/>
        <v>266000</v>
      </c>
      <c r="P208" s="15">
        <f t="shared" si="142"/>
        <v>123053759</v>
      </c>
      <c r="Q208" s="57">
        <v>180599077</v>
      </c>
      <c r="R208" s="57">
        <v>58925318</v>
      </c>
      <c r="S208" s="15">
        <f t="shared" si="163"/>
        <v>121673759</v>
      </c>
      <c r="T208" s="14">
        <f t="shared" si="143"/>
        <v>1727000</v>
      </c>
      <c r="U208" s="14">
        <f t="shared" si="144"/>
        <v>1114000</v>
      </c>
      <c r="V208" s="14">
        <f t="shared" si="145"/>
        <v>2139000</v>
      </c>
      <c r="W208" s="14">
        <f t="shared" si="146"/>
        <v>1380000</v>
      </c>
      <c r="X208" s="70">
        <v>1</v>
      </c>
      <c r="Y208" s="14">
        <f t="shared" si="147"/>
        <v>1114000</v>
      </c>
      <c r="Z208" s="15">
        <f t="shared" si="148"/>
        <v>1380000</v>
      </c>
      <c r="AA208" s="57">
        <v>167118613</v>
      </c>
      <c r="AB208" s="57">
        <v>54572342.52077356</v>
      </c>
      <c r="AC208" s="15">
        <f t="shared" si="125"/>
        <v>112546270.47922644</v>
      </c>
      <c r="AD208" s="14">
        <f t="shared" si="149"/>
        <v>15619464</v>
      </c>
      <c r="AE208" s="15">
        <f t="shared" si="150"/>
        <v>15619464</v>
      </c>
      <c r="AF208" s="70">
        <v>0.98199999999999998</v>
      </c>
      <c r="AG208" s="70">
        <v>0</v>
      </c>
      <c r="AH208" s="14">
        <f t="shared" si="126"/>
        <v>15338313.648</v>
      </c>
      <c r="AI208" s="15">
        <f t="shared" si="127"/>
        <v>15338313.648</v>
      </c>
      <c r="AJ208" s="16">
        <f t="shared" si="151"/>
        <v>0.5</v>
      </c>
      <c r="AK208" s="71">
        <v>3</v>
      </c>
      <c r="AL208" s="72">
        <v>5.2555040428474031E-2</v>
      </c>
      <c r="AM208" s="18">
        <f t="shared" si="128"/>
        <v>0.99786808492638468</v>
      </c>
      <c r="AN208" s="14">
        <f t="shared" si="152"/>
        <v>1377057.9571984108</v>
      </c>
      <c r="AO208" s="15">
        <f t="shared" si="153"/>
        <v>1377057.9571984108</v>
      </c>
      <c r="AP208" s="16">
        <f t="shared" si="154"/>
        <v>0.5</v>
      </c>
      <c r="AQ208" s="19">
        <f t="shared" si="155"/>
        <v>3</v>
      </c>
      <c r="AR208" s="17">
        <f t="shared" si="156"/>
        <v>5.2555040428474031E-2</v>
      </c>
      <c r="AS208" s="18">
        <f t="shared" si="129"/>
        <v>0.99786808492638468</v>
      </c>
      <c r="AT208" s="73">
        <v>0.88711254583132626</v>
      </c>
      <c r="AU208" s="14">
        <f t="shared" si="130"/>
        <v>13577801.904693892</v>
      </c>
      <c r="AV208" s="15">
        <f t="shared" si="160"/>
        <v>13577801.904693892</v>
      </c>
      <c r="AW208" s="74">
        <v>9.5000737699733079E-2</v>
      </c>
      <c r="AX208" s="14">
        <f t="shared" si="131"/>
        <v>1457151.111629884</v>
      </c>
      <c r="AY208" s="15">
        <f t="shared" si="132"/>
        <v>1289901.1972867607</v>
      </c>
      <c r="AZ208" s="75">
        <v>4.8999999999999998E-3</v>
      </c>
      <c r="BA208" s="20">
        <f t="shared" si="133"/>
        <v>76535.373599999992</v>
      </c>
      <c r="BB208" s="20">
        <f t="shared" si="134"/>
        <v>76372.206683357377</v>
      </c>
      <c r="BC208" s="20">
        <f t="shared" si="135"/>
        <v>76535.373599999992</v>
      </c>
      <c r="BD208" s="21">
        <f t="shared" si="136"/>
        <v>76372.206683357377</v>
      </c>
      <c r="BE208" s="20">
        <f t="shared" si="157"/>
        <v>15492000.133229882</v>
      </c>
      <c r="BF208" s="20">
        <f t="shared" si="161"/>
        <v>13567017.3514656</v>
      </c>
      <c r="BG208" s="22">
        <f t="shared" si="164"/>
        <v>9127488.5207735598</v>
      </c>
      <c r="BH208" s="22">
        <f t="shared" si="137"/>
        <v>-4439528.8306920398</v>
      </c>
      <c r="BI208" s="53">
        <v>1</v>
      </c>
      <c r="BJ208" s="22">
        <f t="shared" si="158"/>
        <v>6364511.6124563217</v>
      </c>
      <c r="BK208" s="22">
        <f t="shared" si="159"/>
        <v>4439528.8306920398</v>
      </c>
      <c r="BL208" s="23">
        <f t="shared" si="162"/>
        <v>13567017.3514656</v>
      </c>
    </row>
    <row r="209" spans="1:64" hidden="1" x14ac:dyDescent="0.25">
      <c r="A209" s="53">
        <v>4</v>
      </c>
      <c r="B209" s="53" t="s">
        <v>63</v>
      </c>
      <c r="C209" s="54" t="s">
        <v>64</v>
      </c>
      <c r="D209" s="54">
        <v>45260</v>
      </c>
      <c r="E209" s="55" t="s">
        <v>68</v>
      </c>
      <c r="F209" s="55" t="s">
        <v>66</v>
      </c>
      <c r="G209" s="56">
        <v>2024</v>
      </c>
      <c r="H209" s="57">
        <v>88435000</v>
      </c>
      <c r="I209" s="14">
        <f t="shared" si="138"/>
        <v>103414000</v>
      </c>
      <c r="J209" s="67">
        <v>191849000</v>
      </c>
      <c r="K209" s="57">
        <v>31395000</v>
      </c>
      <c r="L209" s="14">
        <f t="shared" si="139"/>
        <v>36711000</v>
      </c>
      <c r="M209" s="67">
        <v>68106000</v>
      </c>
      <c r="N209" s="14">
        <f t="shared" si="140"/>
        <v>57040000</v>
      </c>
      <c r="O209" s="14">
        <f t="shared" si="141"/>
        <v>66703000</v>
      </c>
      <c r="P209" s="15">
        <f t="shared" si="142"/>
        <v>123743000</v>
      </c>
      <c r="Q209" s="57">
        <v>74904000</v>
      </c>
      <c r="R209" s="57">
        <v>26591000</v>
      </c>
      <c r="S209" s="15">
        <f t="shared" si="163"/>
        <v>48313000</v>
      </c>
      <c r="T209" s="14">
        <f t="shared" si="143"/>
        <v>13531000</v>
      </c>
      <c r="U209" s="14">
        <f t="shared" si="144"/>
        <v>8727000</v>
      </c>
      <c r="V209" s="14">
        <f t="shared" si="145"/>
        <v>116945000</v>
      </c>
      <c r="W209" s="14">
        <f t="shared" si="146"/>
        <v>75430000</v>
      </c>
      <c r="X209" s="70">
        <v>1</v>
      </c>
      <c r="Y209" s="14">
        <f t="shared" si="147"/>
        <v>8727000</v>
      </c>
      <c r="Z209" s="15">
        <f t="shared" si="148"/>
        <v>75430000</v>
      </c>
      <c r="AA209" s="57">
        <v>0</v>
      </c>
      <c r="AB209" s="57">
        <v>0</v>
      </c>
      <c r="AC209" s="15">
        <f t="shared" si="125"/>
        <v>0</v>
      </c>
      <c r="AD209" s="14">
        <f t="shared" si="149"/>
        <v>191849000</v>
      </c>
      <c r="AE209" s="15">
        <f t="shared" si="150"/>
        <v>191849000</v>
      </c>
      <c r="AF209" s="70">
        <v>1.008</v>
      </c>
      <c r="AG209" s="70">
        <v>0</v>
      </c>
      <c r="AH209" s="14">
        <f t="shared" si="126"/>
        <v>193383792</v>
      </c>
      <c r="AI209" s="15">
        <f t="shared" si="127"/>
        <v>193383792</v>
      </c>
      <c r="AJ209" s="16">
        <f t="shared" si="151"/>
        <v>7</v>
      </c>
      <c r="AK209" s="71">
        <v>9</v>
      </c>
      <c r="AL209" s="72">
        <v>5.2555040428474031E-2</v>
      </c>
      <c r="AM209" s="18">
        <f t="shared" si="128"/>
        <v>0.97056328314524454</v>
      </c>
      <c r="AN209" s="14">
        <f t="shared" si="152"/>
        <v>73209588.447645798</v>
      </c>
      <c r="AO209" s="15">
        <f t="shared" si="153"/>
        <v>73209588.447645798</v>
      </c>
      <c r="AP209" s="16">
        <f t="shared" si="154"/>
        <v>7</v>
      </c>
      <c r="AQ209" s="19">
        <f t="shared" si="155"/>
        <v>9</v>
      </c>
      <c r="AR209" s="17">
        <f t="shared" si="156"/>
        <v>5.2555040428474031E-2</v>
      </c>
      <c r="AS209" s="18">
        <f t="shared" si="129"/>
        <v>0.97056328314524454</v>
      </c>
      <c r="AT209" s="73">
        <v>0.88711254583132626</v>
      </c>
      <c r="AU209" s="14">
        <f t="shared" si="130"/>
        <v>166503225.42166454</v>
      </c>
      <c r="AV209" s="15">
        <f t="shared" si="160"/>
        <v>166503225.42166454</v>
      </c>
      <c r="AW209" s="74">
        <v>9.5000737699733079E-2</v>
      </c>
      <c r="AX209" s="14">
        <f t="shared" si="131"/>
        <v>18371602.89917174</v>
      </c>
      <c r="AY209" s="15">
        <f t="shared" si="132"/>
        <v>15817929.244443081</v>
      </c>
      <c r="AZ209" s="75">
        <v>4.8999999999999998E-3</v>
      </c>
      <c r="BA209" s="20">
        <f t="shared" si="133"/>
        <v>940060.1</v>
      </c>
      <c r="BB209" s="20">
        <f t="shared" si="134"/>
        <v>912387.81700984691</v>
      </c>
      <c r="BC209" s="20">
        <f t="shared" si="135"/>
        <v>940060.1</v>
      </c>
      <c r="BD209" s="21">
        <f t="shared" si="136"/>
        <v>912387.81700984691</v>
      </c>
      <c r="BE209" s="20">
        <f t="shared" si="157"/>
        <v>137265454.99917173</v>
      </c>
      <c r="BF209" s="20">
        <f t="shared" si="161"/>
        <v>110023954.03547166</v>
      </c>
      <c r="BG209" s="22">
        <f t="shared" si="164"/>
        <v>48313000</v>
      </c>
      <c r="BH209" s="22">
        <f t="shared" si="137"/>
        <v>-61710954.035471663</v>
      </c>
      <c r="BI209" s="53">
        <v>1</v>
      </c>
      <c r="BJ209" s="22">
        <f t="shared" si="158"/>
        <v>88952454.999171734</v>
      </c>
      <c r="BK209" s="22">
        <f t="shared" si="159"/>
        <v>61710954.035471663</v>
      </c>
      <c r="BL209" s="23">
        <f t="shared" si="162"/>
        <v>110023954.03547166</v>
      </c>
    </row>
    <row r="210" spans="1:64" hidden="1" x14ac:dyDescent="0.25">
      <c r="A210" s="53">
        <v>4</v>
      </c>
      <c r="B210" s="53" t="s">
        <v>63</v>
      </c>
      <c r="C210" s="54" t="s">
        <v>64</v>
      </c>
      <c r="D210" s="54">
        <v>45260</v>
      </c>
      <c r="E210" s="55" t="s">
        <v>69</v>
      </c>
      <c r="F210" s="55" t="s">
        <v>66</v>
      </c>
      <c r="G210" s="56">
        <v>2022</v>
      </c>
      <c r="H210" s="57">
        <v>18772106</v>
      </c>
      <c r="I210" s="14">
        <f t="shared" si="138"/>
        <v>0</v>
      </c>
      <c r="J210" s="67">
        <v>18772106</v>
      </c>
      <c r="K210" s="57">
        <v>5620673</v>
      </c>
      <c r="L210" s="14">
        <f t="shared" si="139"/>
        <v>0</v>
      </c>
      <c r="M210" s="67">
        <v>5620673</v>
      </c>
      <c r="N210" s="14">
        <f t="shared" si="140"/>
        <v>13151433</v>
      </c>
      <c r="O210" s="14">
        <f t="shared" si="141"/>
        <v>0</v>
      </c>
      <c r="P210" s="15">
        <f t="shared" si="142"/>
        <v>13151433</v>
      </c>
      <c r="Q210" s="57">
        <v>18772106</v>
      </c>
      <c r="R210" s="57">
        <v>5620673</v>
      </c>
      <c r="S210" s="15">
        <f t="shared" si="163"/>
        <v>13151433</v>
      </c>
      <c r="T210" s="14">
        <f t="shared" si="143"/>
        <v>0</v>
      </c>
      <c r="U210" s="14">
        <f t="shared" si="144"/>
        <v>0</v>
      </c>
      <c r="V210" s="14">
        <f t="shared" si="145"/>
        <v>0</v>
      </c>
      <c r="W210" s="14">
        <f t="shared" si="146"/>
        <v>0</v>
      </c>
      <c r="X210" s="70">
        <v>1</v>
      </c>
      <c r="Y210" s="14">
        <f t="shared" si="147"/>
        <v>0</v>
      </c>
      <c r="Z210" s="15">
        <f t="shared" si="148"/>
        <v>0</v>
      </c>
      <c r="AA210" s="57">
        <v>18772106</v>
      </c>
      <c r="AB210" s="57">
        <v>5620673</v>
      </c>
      <c r="AC210" s="15">
        <f t="shared" si="125"/>
        <v>13151433</v>
      </c>
      <c r="AD210" s="14">
        <f t="shared" si="149"/>
        <v>0</v>
      </c>
      <c r="AE210" s="15">
        <f t="shared" si="150"/>
        <v>0</v>
      </c>
      <c r="AF210" s="70">
        <v>0.77500000000000002</v>
      </c>
      <c r="AG210" s="70">
        <v>0</v>
      </c>
      <c r="AH210" s="14">
        <f t="shared" si="126"/>
        <v>0</v>
      </c>
      <c r="AI210" s="15">
        <f t="shared" si="127"/>
        <v>0</v>
      </c>
      <c r="AJ210" s="16">
        <f t="shared" si="151"/>
        <v>0</v>
      </c>
      <c r="AK210" s="71">
        <v>0</v>
      </c>
      <c r="AL210" s="72">
        <v>0</v>
      </c>
      <c r="AM210" s="18">
        <f t="shared" si="128"/>
        <v>1</v>
      </c>
      <c r="AN210" s="14">
        <f t="shared" si="152"/>
        <v>0</v>
      </c>
      <c r="AO210" s="15">
        <f t="shared" si="153"/>
        <v>0</v>
      </c>
      <c r="AP210" s="16">
        <f t="shared" si="154"/>
        <v>0</v>
      </c>
      <c r="AQ210" s="19">
        <f t="shared" si="155"/>
        <v>0</v>
      </c>
      <c r="AR210" s="17">
        <f t="shared" si="156"/>
        <v>0</v>
      </c>
      <c r="AS210" s="18">
        <f t="shared" si="129"/>
        <v>1</v>
      </c>
      <c r="AT210" s="73">
        <v>0.87745652235414018</v>
      </c>
      <c r="AU210" s="14">
        <f t="shared" si="130"/>
        <v>0</v>
      </c>
      <c r="AV210" s="15">
        <f t="shared" si="160"/>
        <v>0</v>
      </c>
      <c r="AW210" s="74">
        <v>0.10999396599513919</v>
      </c>
      <c r="AX210" s="14">
        <f t="shared" si="131"/>
        <v>0</v>
      </c>
      <c r="AY210" s="15">
        <f t="shared" si="132"/>
        <v>0</v>
      </c>
      <c r="AZ210" s="75">
        <v>2.58E-2</v>
      </c>
      <c r="BA210" s="20">
        <f t="shared" si="133"/>
        <v>0</v>
      </c>
      <c r="BB210" s="20">
        <f t="shared" si="134"/>
        <v>0</v>
      </c>
      <c r="BC210" s="20">
        <f t="shared" si="135"/>
        <v>0</v>
      </c>
      <c r="BD210" s="21">
        <f t="shared" si="136"/>
        <v>0</v>
      </c>
      <c r="BE210" s="20">
        <f t="shared" si="157"/>
        <v>0</v>
      </c>
      <c r="BF210" s="20">
        <f t="shared" si="161"/>
        <v>0</v>
      </c>
      <c r="BG210" s="22">
        <f t="shared" si="164"/>
        <v>0</v>
      </c>
      <c r="BH210" s="22">
        <f t="shared" si="137"/>
        <v>0</v>
      </c>
      <c r="BI210" s="53">
        <v>1</v>
      </c>
      <c r="BJ210" s="22">
        <f t="shared" si="158"/>
        <v>0</v>
      </c>
      <c r="BK210" s="22">
        <f t="shared" si="159"/>
        <v>0</v>
      </c>
      <c r="BL210" s="23">
        <f t="shared" si="162"/>
        <v>0</v>
      </c>
    </row>
    <row r="211" spans="1:64" hidden="1" x14ac:dyDescent="0.25">
      <c r="A211" s="53">
        <v>4</v>
      </c>
      <c r="B211" s="53" t="s">
        <v>63</v>
      </c>
      <c r="C211" s="54" t="s">
        <v>64</v>
      </c>
      <c r="D211" s="54">
        <v>45260</v>
      </c>
      <c r="E211" s="55" t="s">
        <v>69</v>
      </c>
      <c r="F211" s="55" t="s">
        <v>66</v>
      </c>
      <c r="G211" s="56">
        <v>2023</v>
      </c>
      <c r="H211" s="57">
        <v>18168333</v>
      </c>
      <c r="I211" s="14">
        <f t="shared" si="138"/>
        <v>2000</v>
      </c>
      <c r="J211" s="67">
        <v>18170333</v>
      </c>
      <c r="K211" s="57">
        <v>6687113</v>
      </c>
      <c r="L211" s="14">
        <f t="shared" si="139"/>
        <v>1000</v>
      </c>
      <c r="M211" s="67">
        <v>6688113</v>
      </c>
      <c r="N211" s="14">
        <f t="shared" si="140"/>
        <v>11481220</v>
      </c>
      <c r="O211" s="14">
        <f t="shared" si="141"/>
        <v>1000</v>
      </c>
      <c r="P211" s="15">
        <f t="shared" si="142"/>
        <v>11482220</v>
      </c>
      <c r="Q211" s="57">
        <v>18055333</v>
      </c>
      <c r="R211" s="57">
        <v>6640113</v>
      </c>
      <c r="S211" s="15">
        <f t="shared" si="163"/>
        <v>11415220</v>
      </c>
      <c r="T211" s="14">
        <f t="shared" si="143"/>
        <v>113000</v>
      </c>
      <c r="U211" s="14">
        <f t="shared" si="144"/>
        <v>66000</v>
      </c>
      <c r="V211" s="14">
        <f t="shared" si="145"/>
        <v>115000</v>
      </c>
      <c r="W211" s="14">
        <f t="shared" si="146"/>
        <v>67000</v>
      </c>
      <c r="X211" s="70">
        <v>1</v>
      </c>
      <c r="Y211" s="14">
        <f t="shared" si="147"/>
        <v>66000</v>
      </c>
      <c r="Z211" s="15">
        <f t="shared" si="148"/>
        <v>67000</v>
      </c>
      <c r="AA211" s="57">
        <v>16480000</v>
      </c>
      <c r="AB211" s="57">
        <v>6065698.0604659766</v>
      </c>
      <c r="AC211" s="15">
        <f t="shared" si="125"/>
        <v>10414301.939534023</v>
      </c>
      <c r="AD211" s="14">
        <f t="shared" si="149"/>
        <v>1690333</v>
      </c>
      <c r="AE211" s="15">
        <f t="shared" si="150"/>
        <v>1690333</v>
      </c>
      <c r="AF211" s="70">
        <v>0.95899999999999996</v>
      </c>
      <c r="AG211" s="70">
        <v>0</v>
      </c>
      <c r="AH211" s="14">
        <f t="shared" si="126"/>
        <v>1621029.3469999998</v>
      </c>
      <c r="AI211" s="15">
        <f t="shared" si="127"/>
        <v>1621029.3469999998</v>
      </c>
      <c r="AJ211" s="16">
        <f t="shared" si="151"/>
        <v>0.5</v>
      </c>
      <c r="AK211" s="71">
        <v>3</v>
      </c>
      <c r="AL211" s="72">
        <v>5.2555040428474031E-2</v>
      </c>
      <c r="AM211" s="18">
        <f t="shared" si="128"/>
        <v>0.99786808492638468</v>
      </c>
      <c r="AN211" s="14">
        <f t="shared" si="152"/>
        <v>66857.161690067776</v>
      </c>
      <c r="AO211" s="15">
        <f t="shared" si="153"/>
        <v>66857.161690067776</v>
      </c>
      <c r="AP211" s="16">
        <f t="shared" si="154"/>
        <v>0.5</v>
      </c>
      <c r="AQ211" s="19">
        <f t="shared" si="155"/>
        <v>3</v>
      </c>
      <c r="AR211" s="17">
        <f t="shared" si="156"/>
        <v>5.2555040428474031E-2</v>
      </c>
      <c r="AS211" s="18">
        <f t="shared" si="129"/>
        <v>0.99786808492638468</v>
      </c>
      <c r="AT211" s="73">
        <v>0.87745652235414018</v>
      </c>
      <c r="AU211" s="14">
        <f t="shared" si="130"/>
        <v>1419350.3741774482</v>
      </c>
      <c r="AV211" s="15">
        <f t="shared" si="160"/>
        <v>1419350.3741774482</v>
      </c>
      <c r="AW211" s="74">
        <v>0.10999396599513919</v>
      </c>
      <c r="AX211" s="14">
        <f t="shared" si="131"/>
        <v>178303.44687104068</v>
      </c>
      <c r="AY211" s="15">
        <f t="shared" si="132"/>
        <v>156119.97679246232</v>
      </c>
      <c r="AZ211" s="75">
        <v>2.58E-2</v>
      </c>
      <c r="BA211" s="20">
        <f t="shared" si="133"/>
        <v>43610.591399999998</v>
      </c>
      <c r="BB211" s="20">
        <f t="shared" si="134"/>
        <v>43517.617322825055</v>
      </c>
      <c r="BC211" s="20">
        <f t="shared" si="135"/>
        <v>43610.591399999998</v>
      </c>
      <c r="BD211" s="21">
        <f t="shared" si="136"/>
        <v>43517.617322825055</v>
      </c>
      <c r="BE211" s="20">
        <f t="shared" si="157"/>
        <v>1775943.3852710405</v>
      </c>
      <c r="BF211" s="20">
        <f t="shared" si="161"/>
        <v>1552130.806602668</v>
      </c>
      <c r="BG211" s="22">
        <f t="shared" si="164"/>
        <v>1000918.0604659766</v>
      </c>
      <c r="BH211" s="22">
        <f t="shared" si="137"/>
        <v>-551212.74613669142</v>
      </c>
      <c r="BI211" s="53">
        <v>1</v>
      </c>
      <c r="BJ211" s="22">
        <f t="shared" si="158"/>
        <v>775025.32480506389</v>
      </c>
      <c r="BK211" s="22">
        <f t="shared" si="159"/>
        <v>551212.74613669142</v>
      </c>
      <c r="BL211" s="23">
        <f t="shared" si="162"/>
        <v>1552130.806602668</v>
      </c>
    </row>
    <row r="212" spans="1:64" hidden="1" x14ac:dyDescent="0.25">
      <c r="A212" s="53">
        <v>4</v>
      </c>
      <c r="B212" s="53" t="s">
        <v>63</v>
      </c>
      <c r="C212" s="54" t="s">
        <v>64</v>
      </c>
      <c r="D212" s="54">
        <v>45260</v>
      </c>
      <c r="E212" s="55" t="s">
        <v>69</v>
      </c>
      <c r="F212" s="55" t="s">
        <v>66</v>
      </c>
      <c r="G212" s="56">
        <v>2024</v>
      </c>
      <c r="H212" s="57">
        <v>10323000</v>
      </c>
      <c r="I212" s="14">
        <f t="shared" si="138"/>
        <v>12761000</v>
      </c>
      <c r="J212" s="67">
        <v>23084000</v>
      </c>
      <c r="K212" s="57">
        <v>4284000</v>
      </c>
      <c r="L212" s="14">
        <f t="shared" si="139"/>
        <v>5295000</v>
      </c>
      <c r="M212" s="67">
        <v>9579000</v>
      </c>
      <c r="N212" s="14">
        <f t="shared" si="140"/>
        <v>6039000</v>
      </c>
      <c r="O212" s="14">
        <f t="shared" si="141"/>
        <v>7466000</v>
      </c>
      <c r="P212" s="15">
        <f t="shared" si="142"/>
        <v>13505000</v>
      </c>
      <c r="Q212" s="57">
        <v>8920000</v>
      </c>
      <c r="R212" s="57">
        <v>3702000</v>
      </c>
      <c r="S212" s="15">
        <f t="shared" si="163"/>
        <v>5218000</v>
      </c>
      <c r="T212" s="14">
        <f t="shared" si="143"/>
        <v>1403000</v>
      </c>
      <c r="U212" s="14">
        <f t="shared" si="144"/>
        <v>821000</v>
      </c>
      <c r="V212" s="14">
        <f t="shared" si="145"/>
        <v>14164000</v>
      </c>
      <c r="W212" s="14">
        <f t="shared" si="146"/>
        <v>8287000</v>
      </c>
      <c r="X212" s="70">
        <v>1</v>
      </c>
      <c r="Y212" s="14">
        <f t="shared" si="147"/>
        <v>821000</v>
      </c>
      <c r="Z212" s="15">
        <f t="shared" si="148"/>
        <v>8287000</v>
      </c>
      <c r="AA212" s="57">
        <v>0</v>
      </c>
      <c r="AB212" s="57">
        <v>0</v>
      </c>
      <c r="AC212" s="15">
        <f t="shared" si="125"/>
        <v>0</v>
      </c>
      <c r="AD212" s="14">
        <f t="shared" si="149"/>
        <v>23084000</v>
      </c>
      <c r="AE212" s="15">
        <f t="shared" si="150"/>
        <v>23084000</v>
      </c>
      <c r="AF212" s="70">
        <v>0.95399999999999996</v>
      </c>
      <c r="AG212" s="70">
        <v>0</v>
      </c>
      <c r="AH212" s="14">
        <f t="shared" si="126"/>
        <v>22022136</v>
      </c>
      <c r="AI212" s="15">
        <f t="shared" si="127"/>
        <v>22022136</v>
      </c>
      <c r="AJ212" s="16">
        <f t="shared" si="151"/>
        <v>7</v>
      </c>
      <c r="AK212" s="71">
        <v>9</v>
      </c>
      <c r="AL212" s="72">
        <v>5.2555040428474031E-2</v>
      </c>
      <c r="AM212" s="18">
        <f t="shared" si="128"/>
        <v>0.97056328314524454</v>
      </c>
      <c r="AN212" s="14">
        <f t="shared" si="152"/>
        <v>8043057.9274246413</v>
      </c>
      <c r="AO212" s="15">
        <f t="shared" si="153"/>
        <v>8043057.9274246413</v>
      </c>
      <c r="AP212" s="16">
        <f t="shared" si="154"/>
        <v>7</v>
      </c>
      <c r="AQ212" s="19">
        <f t="shared" si="155"/>
        <v>9</v>
      </c>
      <c r="AR212" s="17">
        <f t="shared" si="156"/>
        <v>5.2555040428474031E-2</v>
      </c>
      <c r="AS212" s="18">
        <f t="shared" si="129"/>
        <v>0.97056328314524454</v>
      </c>
      <c r="AT212" s="73">
        <v>0.87745652235414018</v>
      </c>
      <c r="AU212" s="14">
        <f t="shared" si="130"/>
        <v>18754647.446484026</v>
      </c>
      <c r="AV212" s="15">
        <f t="shared" si="160"/>
        <v>18754647.446484026</v>
      </c>
      <c r="AW212" s="74">
        <v>0.10999396599513919</v>
      </c>
      <c r="AX212" s="14">
        <f t="shared" si="131"/>
        <v>2422302.0783243305</v>
      </c>
      <c r="AY212" s="15">
        <f t="shared" si="132"/>
        <v>2062898.0534793879</v>
      </c>
      <c r="AZ212" s="75">
        <v>2.58E-2</v>
      </c>
      <c r="BA212" s="20">
        <f t="shared" si="133"/>
        <v>595567.19999999995</v>
      </c>
      <c r="BB212" s="20">
        <f t="shared" si="134"/>
        <v>578035.65696562047</v>
      </c>
      <c r="BC212" s="20">
        <f t="shared" si="135"/>
        <v>595567.19999999995</v>
      </c>
      <c r="BD212" s="21">
        <f t="shared" si="136"/>
        <v>578035.65696562047</v>
      </c>
      <c r="BE212" s="20">
        <f t="shared" si="157"/>
        <v>16753005.278324328</v>
      </c>
      <c r="BF212" s="20">
        <f t="shared" si="161"/>
        <v>13352523.229504393</v>
      </c>
      <c r="BG212" s="22">
        <f t="shared" si="164"/>
        <v>5218000</v>
      </c>
      <c r="BH212" s="22">
        <f t="shared" si="137"/>
        <v>-8134523.2295043934</v>
      </c>
      <c r="BI212" s="53">
        <v>1</v>
      </c>
      <c r="BJ212" s="22">
        <f t="shared" si="158"/>
        <v>11535005.278324328</v>
      </c>
      <c r="BK212" s="22">
        <f t="shared" si="159"/>
        <v>8134523.2295043934</v>
      </c>
      <c r="BL212" s="23">
        <f t="shared" si="162"/>
        <v>13352523.229504393</v>
      </c>
    </row>
    <row r="213" spans="1:64" hidden="1" x14ac:dyDescent="0.25">
      <c r="A213" s="53">
        <v>4</v>
      </c>
      <c r="B213" s="53" t="s">
        <v>63</v>
      </c>
      <c r="C213" s="54" t="s">
        <v>64</v>
      </c>
      <c r="D213" s="54">
        <v>45260</v>
      </c>
      <c r="E213" s="55" t="s">
        <v>70</v>
      </c>
      <c r="F213" s="55" t="s">
        <v>66</v>
      </c>
      <c r="G213" s="56">
        <v>2022</v>
      </c>
      <c r="H213" s="57">
        <v>24281121</v>
      </c>
      <c r="I213" s="14">
        <f t="shared" si="138"/>
        <v>0</v>
      </c>
      <c r="J213" s="67">
        <v>24281121</v>
      </c>
      <c r="K213" s="57">
        <v>7427662</v>
      </c>
      <c r="L213" s="14">
        <f t="shared" si="139"/>
        <v>0</v>
      </c>
      <c r="M213" s="67">
        <v>7427662</v>
      </c>
      <c r="N213" s="14">
        <f t="shared" si="140"/>
        <v>16853459</v>
      </c>
      <c r="O213" s="14">
        <f t="shared" si="141"/>
        <v>0</v>
      </c>
      <c r="P213" s="15">
        <f t="shared" si="142"/>
        <v>16853459</v>
      </c>
      <c r="Q213" s="57">
        <v>24281121</v>
      </c>
      <c r="R213" s="57">
        <v>7427662</v>
      </c>
      <c r="S213" s="15">
        <f t="shared" si="163"/>
        <v>16853459</v>
      </c>
      <c r="T213" s="14">
        <f t="shared" si="143"/>
        <v>0</v>
      </c>
      <c r="U213" s="14">
        <f t="shared" si="144"/>
        <v>0</v>
      </c>
      <c r="V213" s="14">
        <f t="shared" si="145"/>
        <v>0</v>
      </c>
      <c r="W213" s="14">
        <f t="shared" si="146"/>
        <v>0</v>
      </c>
      <c r="X213" s="70">
        <v>1</v>
      </c>
      <c r="Y213" s="14">
        <f t="shared" si="147"/>
        <v>0</v>
      </c>
      <c r="Z213" s="15">
        <f t="shared" si="148"/>
        <v>0</v>
      </c>
      <c r="AA213" s="57">
        <v>24281121</v>
      </c>
      <c r="AB213" s="57">
        <v>7427662</v>
      </c>
      <c r="AC213" s="15">
        <f t="shared" si="125"/>
        <v>16853459</v>
      </c>
      <c r="AD213" s="14">
        <f t="shared" si="149"/>
        <v>0</v>
      </c>
      <c r="AE213" s="15">
        <f t="shared" si="150"/>
        <v>0</v>
      </c>
      <c r="AF213" s="70">
        <v>0.89100000000000001</v>
      </c>
      <c r="AG213" s="70">
        <v>0</v>
      </c>
      <c r="AH213" s="14">
        <f t="shared" si="126"/>
        <v>0</v>
      </c>
      <c r="AI213" s="15">
        <f t="shared" si="127"/>
        <v>0</v>
      </c>
      <c r="AJ213" s="16">
        <f t="shared" si="151"/>
        <v>0</v>
      </c>
      <c r="AK213" s="71">
        <v>0</v>
      </c>
      <c r="AL213" s="72">
        <v>0</v>
      </c>
      <c r="AM213" s="18">
        <f t="shared" si="128"/>
        <v>1</v>
      </c>
      <c r="AN213" s="14">
        <f t="shared" si="152"/>
        <v>0</v>
      </c>
      <c r="AO213" s="15">
        <f t="shared" si="153"/>
        <v>0</v>
      </c>
      <c r="AP213" s="16">
        <f t="shared" si="154"/>
        <v>0</v>
      </c>
      <c r="AQ213" s="19">
        <f t="shared" si="155"/>
        <v>0</v>
      </c>
      <c r="AR213" s="17">
        <f t="shared" si="156"/>
        <v>0</v>
      </c>
      <c r="AS213" s="18">
        <f t="shared" si="129"/>
        <v>1</v>
      </c>
      <c r="AT213" s="73">
        <v>0.86200560565592232</v>
      </c>
      <c r="AU213" s="14">
        <f t="shared" si="130"/>
        <v>0</v>
      </c>
      <c r="AV213" s="15">
        <f t="shared" si="160"/>
        <v>0</v>
      </c>
      <c r="AW213" s="74">
        <v>8.839848032475417E-2</v>
      </c>
      <c r="AX213" s="14">
        <f t="shared" si="131"/>
        <v>0</v>
      </c>
      <c r="AY213" s="15">
        <f t="shared" si="132"/>
        <v>0</v>
      </c>
      <c r="AZ213" s="75">
        <v>1.35E-2</v>
      </c>
      <c r="BA213" s="20">
        <f t="shared" si="133"/>
        <v>0</v>
      </c>
      <c r="BB213" s="20">
        <f t="shared" si="134"/>
        <v>0</v>
      </c>
      <c r="BC213" s="20">
        <f t="shared" si="135"/>
        <v>0</v>
      </c>
      <c r="BD213" s="21">
        <f t="shared" si="136"/>
        <v>0</v>
      </c>
      <c r="BE213" s="20">
        <f t="shared" si="157"/>
        <v>0</v>
      </c>
      <c r="BF213" s="20">
        <f t="shared" si="161"/>
        <v>0</v>
      </c>
      <c r="BG213" s="22">
        <f t="shared" si="164"/>
        <v>0</v>
      </c>
      <c r="BH213" s="22">
        <f t="shared" si="137"/>
        <v>0</v>
      </c>
      <c r="BI213" s="53">
        <v>1</v>
      </c>
      <c r="BJ213" s="22">
        <f t="shared" si="158"/>
        <v>0</v>
      </c>
      <c r="BK213" s="22">
        <f t="shared" si="159"/>
        <v>0</v>
      </c>
      <c r="BL213" s="23">
        <f t="shared" si="162"/>
        <v>0</v>
      </c>
    </row>
    <row r="214" spans="1:64" hidden="1" x14ac:dyDescent="0.25">
      <c r="A214" s="53">
        <v>4</v>
      </c>
      <c r="B214" s="53" t="s">
        <v>63</v>
      </c>
      <c r="C214" s="54" t="s">
        <v>64</v>
      </c>
      <c r="D214" s="54">
        <v>45260</v>
      </c>
      <c r="E214" s="55" t="s">
        <v>70</v>
      </c>
      <c r="F214" s="55" t="s">
        <v>66</v>
      </c>
      <c r="G214" s="56">
        <v>2023</v>
      </c>
      <c r="H214" s="57">
        <v>24099269</v>
      </c>
      <c r="I214" s="14">
        <f t="shared" si="138"/>
        <v>342000</v>
      </c>
      <c r="J214" s="67">
        <v>24441269</v>
      </c>
      <c r="K214" s="57">
        <v>8148812</v>
      </c>
      <c r="L214" s="14">
        <f t="shared" si="139"/>
        <v>123000</v>
      </c>
      <c r="M214" s="67">
        <v>8271812</v>
      </c>
      <c r="N214" s="14">
        <f t="shared" si="140"/>
        <v>15950457</v>
      </c>
      <c r="O214" s="14">
        <f t="shared" si="141"/>
        <v>219000</v>
      </c>
      <c r="P214" s="15">
        <f t="shared" si="142"/>
        <v>16169457</v>
      </c>
      <c r="Q214" s="57">
        <v>23041269</v>
      </c>
      <c r="R214" s="57">
        <v>7768812</v>
      </c>
      <c r="S214" s="15">
        <f t="shared" si="163"/>
        <v>15272457</v>
      </c>
      <c r="T214" s="14">
        <f t="shared" si="143"/>
        <v>1058000</v>
      </c>
      <c r="U214" s="14">
        <f t="shared" si="144"/>
        <v>678000</v>
      </c>
      <c r="V214" s="14">
        <f t="shared" si="145"/>
        <v>1400000</v>
      </c>
      <c r="W214" s="14">
        <f t="shared" si="146"/>
        <v>897000</v>
      </c>
      <c r="X214" s="70">
        <v>1</v>
      </c>
      <c r="Y214" s="14">
        <f t="shared" si="147"/>
        <v>678000</v>
      </c>
      <c r="Z214" s="15">
        <f t="shared" si="148"/>
        <v>897000</v>
      </c>
      <c r="AA214" s="57">
        <v>20735743</v>
      </c>
      <c r="AB214" s="57">
        <v>7011485.3436971884</v>
      </c>
      <c r="AC214" s="15">
        <f t="shared" si="125"/>
        <v>13724257.656302812</v>
      </c>
      <c r="AD214" s="14">
        <f t="shared" si="149"/>
        <v>3705526</v>
      </c>
      <c r="AE214" s="15">
        <f t="shared" si="150"/>
        <v>3705526</v>
      </c>
      <c r="AF214" s="70">
        <v>1.0209999999999999</v>
      </c>
      <c r="AG214" s="70">
        <v>0</v>
      </c>
      <c r="AH214" s="14">
        <f t="shared" si="126"/>
        <v>3783342.0459999996</v>
      </c>
      <c r="AI214" s="15">
        <f t="shared" si="127"/>
        <v>3783342.0459999996</v>
      </c>
      <c r="AJ214" s="16">
        <f t="shared" si="151"/>
        <v>0.5</v>
      </c>
      <c r="AK214" s="71">
        <v>3</v>
      </c>
      <c r="AL214" s="72">
        <v>5.2555040428474031E-2</v>
      </c>
      <c r="AM214" s="18">
        <f t="shared" si="128"/>
        <v>0.99786808492638468</v>
      </c>
      <c r="AN214" s="14">
        <f t="shared" si="152"/>
        <v>895087.67217896704</v>
      </c>
      <c r="AO214" s="15">
        <f t="shared" si="153"/>
        <v>895087.67217896704</v>
      </c>
      <c r="AP214" s="16">
        <f t="shared" si="154"/>
        <v>0.5</v>
      </c>
      <c r="AQ214" s="19">
        <f t="shared" si="155"/>
        <v>3</v>
      </c>
      <c r="AR214" s="17">
        <f t="shared" si="156"/>
        <v>5.2555040428474031E-2</v>
      </c>
      <c r="AS214" s="18">
        <f t="shared" si="129"/>
        <v>0.99786808492638468</v>
      </c>
      <c r="AT214" s="73">
        <v>0.86200560565592232</v>
      </c>
      <c r="AU214" s="14">
        <f t="shared" si="130"/>
        <v>3254309.3180385772</v>
      </c>
      <c r="AV214" s="15">
        <f t="shared" si="160"/>
        <v>3254309.3180385772</v>
      </c>
      <c r="AW214" s="74">
        <v>8.839848032475417E-2</v>
      </c>
      <c r="AX214" s="14">
        <f t="shared" si="131"/>
        <v>334441.68741514615</v>
      </c>
      <c r="AY214" s="15">
        <f t="shared" si="132"/>
        <v>287675.99822129734</v>
      </c>
      <c r="AZ214" s="75">
        <v>1.35E-2</v>
      </c>
      <c r="BA214" s="20">
        <f t="shared" si="133"/>
        <v>50024.601000000002</v>
      </c>
      <c r="BB214" s="20">
        <f t="shared" si="134"/>
        <v>49917.952799076513</v>
      </c>
      <c r="BC214" s="20">
        <f t="shared" si="135"/>
        <v>50024.601000000002</v>
      </c>
      <c r="BD214" s="21">
        <f t="shared" si="136"/>
        <v>49917.952799076513</v>
      </c>
      <c r="BE214" s="20">
        <f t="shared" si="157"/>
        <v>3270808.3344151457</v>
      </c>
      <c r="BF214" s="20">
        <f t="shared" si="161"/>
        <v>2696815.5968799843</v>
      </c>
      <c r="BG214" s="22">
        <f t="shared" si="164"/>
        <v>1548199.3436971884</v>
      </c>
      <c r="BH214" s="22">
        <f t="shared" si="137"/>
        <v>-1148616.2531827958</v>
      </c>
      <c r="BI214" s="53">
        <v>1</v>
      </c>
      <c r="BJ214" s="22">
        <f t="shared" si="158"/>
        <v>1722608.9907179573</v>
      </c>
      <c r="BK214" s="22">
        <f t="shared" si="159"/>
        <v>1148616.2531827958</v>
      </c>
      <c r="BL214" s="23">
        <f t="shared" si="162"/>
        <v>2696815.5968799843</v>
      </c>
    </row>
    <row r="215" spans="1:64" hidden="1" x14ac:dyDescent="0.25">
      <c r="A215" s="53">
        <v>4</v>
      </c>
      <c r="B215" s="53" t="s">
        <v>63</v>
      </c>
      <c r="C215" s="54" t="s">
        <v>64</v>
      </c>
      <c r="D215" s="54">
        <v>45260</v>
      </c>
      <c r="E215" s="55" t="s">
        <v>70</v>
      </c>
      <c r="F215" s="55" t="s">
        <v>66</v>
      </c>
      <c r="G215" s="56">
        <v>2024</v>
      </c>
      <c r="H215" s="57">
        <v>12737000</v>
      </c>
      <c r="I215" s="14">
        <f t="shared" si="138"/>
        <v>18405000</v>
      </c>
      <c r="J215" s="67">
        <v>31142000</v>
      </c>
      <c r="K215" s="57">
        <v>4572000</v>
      </c>
      <c r="L215" s="14">
        <f t="shared" si="139"/>
        <v>6608000</v>
      </c>
      <c r="M215" s="67">
        <v>11180000</v>
      </c>
      <c r="N215" s="14">
        <f t="shared" si="140"/>
        <v>8165000</v>
      </c>
      <c r="O215" s="14">
        <f t="shared" si="141"/>
        <v>11797000</v>
      </c>
      <c r="P215" s="15">
        <f t="shared" si="142"/>
        <v>19962000</v>
      </c>
      <c r="Q215" s="57">
        <v>11696000</v>
      </c>
      <c r="R215" s="57">
        <v>4198000</v>
      </c>
      <c r="S215" s="15">
        <f t="shared" si="163"/>
        <v>7498000</v>
      </c>
      <c r="T215" s="14">
        <f t="shared" si="143"/>
        <v>1041000</v>
      </c>
      <c r="U215" s="14">
        <f t="shared" si="144"/>
        <v>667000</v>
      </c>
      <c r="V215" s="14">
        <f t="shared" si="145"/>
        <v>19446000</v>
      </c>
      <c r="W215" s="14">
        <f t="shared" si="146"/>
        <v>12464000</v>
      </c>
      <c r="X215" s="70">
        <v>1</v>
      </c>
      <c r="Y215" s="14">
        <f t="shared" si="147"/>
        <v>667000</v>
      </c>
      <c r="Z215" s="15">
        <f t="shared" si="148"/>
        <v>12464000</v>
      </c>
      <c r="AA215" s="57">
        <v>0</v>
      </c>
      <c r="AB215" s="57">
        <v>0</v>
      </c>
      <c r="AC215" s="15">
        <f t="shared" si="125"/>
        <v>0</v>
      </c>
      <c r="AD215" s="14">
        <f t="shared" si="149"/>
        <v>31142000</v>
      </c>
      <c r="AE215" s="15">
        <f t="shared" si="150"/>
        <v>31142000</v>
      </c>
      <c r="AF215" s="70">
        <v>1.0209999999999999</v>
      </c>
      <c r="AG215" s="70">
        <v>0</v>
      </c>
      <c r="AH215" s="14">
        <f t="shared" si="126"/>
        <v>31795981.999999996</v>
      </c>
      <c r="AI215" s="15">
        <f t="shared" si="127"/>
        <v>31795981.999999996</v>
      </c>
      <c r="AJ215" s="16">
        <f t="shared" si="151"/>
        <v>7</v>
      </c>
      <c r="AK215" s="71">
        <v>9</v>
      </c>
      <c r="AL215" s="72">
        <v>5.2555040428474031E-2</v>
      </c>
      <c r="AM215" s="18">
        <f t="shared" si="128"/>
        <v>0.97056328314524454</v>
      </c>
      <c r="AN215" s="14">
        <f t="shared" si="152"/>
        <v>12097100.761122327</v>
      </c>
      <c r="AO215" s="15">
        <f t="shared" si="153"/>
        <v>12097100.761122327</v>
      </c>
      <c r="AP215" s="16">
        <f t="shared" si="154"/>
        <v>7</v>
      </c>
      <c r="AQ215" s="19">
        <f t="shared" si="155"/>
        <v>9</v>
      </c>
      <c r="AR215" s="17">
        <f t="shared" si="156"/>
        <v>5.2555040428474031E-2</v>
      </c>
      <c r="AS215" s="18">
        <f t="shared" si="129"/>
        <v>0.97056328314524454</v>
      </c>
      <c r="AT215" s="73">
        <v>0.86200560565592232</v>
      </c>
      <c r="AU215" s="14">
        <f t="shared" si="130"/>
        <v>26601503.921416841</v>
      </c>
      <c r="AV215" s="15">
        <f t="shared" si="160"/>
        <v>26601503.921416841</v>
      </c>
      <c r="AW215" s="74">
        <v>8.839848032475417E-2</v>
      </c>
      <c r="AX215" s="14">
        <f t="shared" si="131"/>
        <v>2810716.4892332372</v>
      </c>
      <c r="AY215" s="15">
        <f t="shared" si="132"/>
        <v>2351532.5210062377</v>
      </c>
      <c r="AZ215" s="75">
        <v>1.35E-2</v>
      </c>
      <c r="BA215" s="20">
        <f t="shared" si="133"/>
        <v>420417</v>
      </c>
      <c r="BB215" s="20">
        <f t="shared" si="134"/>
        <v>408041.30381007429</v>
      </c>
      <c r="BC215" s="20">
        <f t="shared" si="135"/>
        <v>420417</v>
      </c>
      <c r="BD215" s="21">
        <f t="shared" si="136"/>
        <v>408041.30381007429</v>
      </c>
      <c r="BE215" s="20">
        <f t="shared" si="157"/>
        <v>22563115.489233233</v>
      </c>
      <c r="BF215" s="20">
        <f t="shared" si="161"/>
        <v>17263976.985110827</v>
      </c>
      <c r="BG215" s="22">
        <f t="shared" si="164"/>
        <v>7498000</v>
      </c>
      <c r="BH215" s="22">
        <f t="shared" si="137"/>
        <v>-9765976.9851108268</v>
      </c>
      <c r="BI215" s="53">
        <v>1</v>
      </c>
      <c r="BJ215" s="22">
        <f t="shared" si="158"/>
        <v>15065115.489233233</v>
      </c>
      <c r="BK215" s="22">
        <f t="shared" si="159"/>
        <v>9765976.9851108268</v>
      </c>
      <c r="BL215" s="23">
        <f t="shared" si="162"/>
        <v>17263976.985110827</v>
      </c>
    </row>
    <row r="216" spans="1:64" hidden="1" x14ac:dyDescent="0.25">
      <c r="A216" s="53">
        <v>4</v>
      </c>
      <c r="B216" s="53" t="s">
        <v>63</v>
      </c>
      <c r="C216" s="54" t="s">
        <v>64</v>
      </c>
      <c r="D216" s="54">
        <v>45260</v>
      </c>
      <c r="E216" s="55" t="s">
        <v>71</v>
      </c>
      <c r="F216" s="55" t="s">
        <v>66</v>
      </c>
      <c r="G216" s="56">
        <v>2022</v>
      </c>
      <c r="H216" s="57">
        <v>6396846</v>
      </c>
      <c r="I216" s="14">
        <f t="shared" si="138"/>
        <v>0</v>
      </c>
      <c r="J216" s="67">
        <v>6396846</v>
      </c>
      <c r="K216" s="57">
        <v>1798232</v>
      </c>
      <c r="L216" s="14">
        <f t="shared" si="139"/>
        <v>0</v>
      </c>
      <c r="M216" s="67">
        <v>1798232</v>
      </c>
      <c r="N216" s="14">
        <f t="shared" si="140"/>
        <v>4598614</v>
      </c>
      <c r="O216" s="14">
        <f t="shared" si="141"/>
        <v>0</v>
      </c>
      <c r="P216" s="15">
        <f t="shared" si="142"/>
        <v>4598614</v>
      </c>
      <c r="Q216" s="57">
        <v>6396846</v>
      </c>
      <c r="R216" s="57">
        <v>1798232</v>
      </c>
      <c r="S216" s="15">
        <f t="shared" si="163"/>
        <v>4598614</v>
      </c>
      <c r="T216" s="14">
        <f t="shared" si="143"/>
        <v>0</v>
      </c>
      <c r="U216" s="14">
        <f t="shared" si="144"/>
        <v>0</v>
      </c>
      <c r="V216" s="14">
        <f t="shared" si="145"/>
        <v>0</v>
      </c>
      <c r="W216" s="14">
        <f t="shared" si="146"/>
        <v>0</v>
      </c>
      <c r="X216" s="70">
        <v>1</v>
      </c>
      <c r="Y216" s="14">
        <f t="shared" si="147"/>
        <v>0</v>
      </c>
      <c r="Z216" s="15">
        <f t="shared" si="148"/>
        <v>0</v>
      </c>
      <c r="AA216" s="57">
        <v>6396846</v>
      </c>
      <c r="AB216" s="57">
        <v>1798232.0000000002</v>
      </c>
      <c r="AC216" s="15">
        <f t="shared" si="125"/>
        <v>4598614</v>
      </c>
      <c r="AD216" s="14">
        <f t="shared" si="149"/>
        <v>0</v>
      </c>
      <c r="AE216" s="15">
        <f t="shared" si="150"/>
        <v>0</v>
      </c>
      <c r="AF216" s="70">
        <v>0.86299999999999999</v>
      </c>
      <c r="AG216" s="70">
        <v>0</v>
      </c>
      <c r="AH216" s="14">
        <f t="shared" si="126"/>
        <v>0</v>
      </c>
      <c r="AI216" s="15">
        <f t="shared" si="127"/>
        <v>0</v>
      </c>
      <c r="AJ216" s="16">
        <f t="shared" si="151"/>
        <v>0</v>
      </c>
      <c r="AK216" s="71">
        <v>0</v>
      </c>
      <c r="AL216" s="72">
        <v>0</v>
      </c>
      <c r="AM216" s="18">
        <f t="shared" si="128"/>
        <v>1</v>
      </c>
      <c r="AN216" s="14">
        <f t="shared" si="152"/>
        <v>0</v>
      </c>
      <c r="AO216" s="15">
        <f t="shared" si="153"/>
        <v>0</v>
      </c>
      <c r="AP216" s="16">
        <f t="shared" si="154"/>
        <v>0</v>
      </c>
      <c r="AQ216" s="19">
        <f t="shared" si="155"/>
        <v>0</v>
      </c>
      <c r="AR216" s="17">
        <f t="shared" si="156"/>
        <v>0</v>
      </c>
      <c r="AS216" s="18">
        <f t="shared" si="129"/>
        <v>1</v>
      </c>
      <c r="AT216" s="73">
        <v>0.89014911840146116</v>
      </c>
      <c r="AU216" s="14">
        <f t="shared" si="130"/>
        <v>0</v>
      </c>
      <c r="AV216" s="15">
        <f t="shared" si="160"/>
        <v>0</v>
      </c>
      <c r="AW216" s="74">
        <v>7.3309423347455327E-2</v>
      </c>
      <c r="AX216" s="14">
        <f t="shared" si="131"/>
        <v>0</v>
      </c>
      <c r="AY216" s="15">
        <f t="shared" si="132"/>
        <v>0</v>
      </c>
      <c r="AZ216" s="75">
        <v>1.9599999999999999E-2</v>
      </c>
      <c r="BA216" s="20">
        <f t="shared" si="133"/>
        <v>0</v>
      </c>
      <c r="BB216" s="20">
        <f t="shared" si="134"/>
        <v>0</v>
      </c>
      <c r="BC216" s="20">
        <f t="shared" si="135"/>
        <v>0</v>
      </c>
      <c r="BD216" s="21">
        <f t="shared" si="136"/>
        <v>0</v>
      </c>
      <c r="BE216" s="20">
        <f t="shared" si="157"/>
        <v>0</v>
      </c>
      <c r="BF216" s="20">
        <f t="shared" si="161"/>
        <v>0</v>
      </c>
      <c r="BG216" s="22">
        <f t="shared" si="164"/>
        <v>0</v>
      </c>
      <c r="BH216" s="22">
        <f t="shared" si="137"/>
        <v>0</v>
      </c>
      <c r="BI216" s="53">
        <v>1</v>
      </c>
      <c r="BJ216" s="22">
        <f t="shared" si="158"/>
        <v>0</v>
      </c>
      <c r="BK216" s="22">
        <f t="shared" si="159"/>
        <v>0</v>
      </c>
      <c r="BL216" s="23">
        <f t="shared" si="162"/>
        <v>0</v>
      </c>
    </row>
    <row r="217" spans="1:64" hidden="1" x14ac:dyDescent="0.25">
      <c r="A217" s="53">
        <v>4</v>
      </c>
      <c r="B217" s="53" t="s">
        <v>63</v>
      </c>
      <c r="C217" s="54" t="s">
        <v>64</v>
      </c>
      <c r="D217" s="54">
        <v>45260</v>
      </c>
      <c r="E217" s="55" t="s">
        <v>71</v>
      </c>
      <c r="F217" s="55" t="s">
        <v>66</v>
      </c>
      <c r="G217" s="56">
        <v>2023</v>
      </c>
      <c r="H217" s="57">
        <v>4220254</v>
      </c>
      <c r="I217" s="14">
        <f t="shared" si="138"/>
        <v>0</v>
      </c>
      <c r="J217" s="67">
        <v>4220254</v>
      </c>
      <c r="K217" s="57">
        <v>1334830</v>
      </c>
      <c r="L217" s="14">
        <f t="shared" si="139"/>
        <v>0</v>
      </c>
      <c r="M217" s="67">
        <v>1334830</v>
      </c>
      <c r="N217" s="14">
        <f t="shared" si="140"/>
        <v>2885424</v>
      </c>
      <c r="O217" s="14">
        <f t="shared" si="141"/>
        <v>0</v>
      </c>
      <c r="P217" s="15">
        <f t="shared" si="142"/>
        <v>2885424</v>
      </c>
      <c r="Q217" s="57">
        <v>4120254</v>
      </c>
      <c r="R217" s="57">
        <v>1299830</v>
      </c>
      <c r="S217" s="15">
        <f t="shared" si="163"/>
        <v>2820424</v>
      </c>
      <c r="T217" s="14">
        <f t="shared" si="143"/>
        <v>100000</v>
      </c>
      <c r="U217" s="14">
        <f t="shared" si="144"/>
        <v>65000</v>
      </c>
      <c r="V217" s="14">
        <f t="shared" si="145"/>
        <v>100000</v>
      </c>
      <c r="W217" s="14">
        <f t="shared" si="146"/>
        <v>65000</v>
      </c>
      <c r="X217" s="70">
        <v>1</v>
      </c>
      <c r="Y217" s="14">
        <f t="shared" si="147"/>
        <v>65000</v>
      </c>
      <c r="Z217" s="15">
        <f t="shared" si="148"/>
        <v>65000</v>
      </c>
      <c r="AA217" s="57">
        <v>3831943</v>
      </c>
      <c r="AB217" s="57">
        <v>1212010.5744085547</v>
      </c>
      <c r="AC217" s="15">
        <f t="shared" si="125"/>
        <v>2619932.4255914455</v>
      </c>
      <c r="AD217" s="14">
        <f t="shared" si="149"/>
        <v>388311</v>
      </c>
      <c r="AE217" s="15">
        <f t="shared" si="150"/>
        <v>388311</v>
      </c>
      <c r="AF217" s="70">
        <v>1</v>
      </c>
      <c r="AG217" s="70">
        <v>0</v>
      </c>
      <c r="AH217" s="14">
        <f t="shared" si="126"/>
        <v>388311</v>
      </c>
      <c r="AI217" s="15">
        <f t="shared" si="127"/>
        <v>388311</v>
      </c>
      <c r="AJ217" s="16">
        <f t="shared" si="151"/>
        <v>0.5</v>
      </c>
      <c r="AK217" s="71">
        <v>3</v>
      </c>
      <c r="AL217" s="72">
        <v>5.2555040428474031E-2</v>
      </c>
      <c r="AM217" s="18">
        <f t="shared" si="128"/>
        <v>0.99786808492638468</v>
      </c>
      <c r="AN217" s="14">
        <f t="shared" si="152"/>
        <v>64861.425520215002</v>
      </c>
      <c r="AO217" s="15">
        <f t="shared" si="153"/>
        <v>64861.425520215002</v>
      </c>
      <c r="AP217" s="16">
        <f t="shared" si="154"/>
        <v>0.5</v>
      </c>
      <c r="AQ217" s="19">
        <f t="shared" si="155"/>
        <v>3</v>
      </c>
      <c r="AR217" s="17">
        <f t="shared" si="156"/>
        <v>5.2555040428474031E-2</v>
      </c>
      <c r="AS217" s="18">
        <f t="shared" si="129"/>
        <v>0.99786808492638468</v>
      </c>
      <c r="AT217" s="73">
        <v>0.89014911840146116</v>
      </c>
      <c r="AU217" s="14">
        <f t="shared" si="130"/>
        <v>344917.78786251246</v>
      </c>
      <c r="AV217" s="15">
        <f t="shared" si="160"/>
        <v>344917.78786251246</v>
      </c>
      <c r="AW217" s="74">
        <v>7.3309423347455327E-2</v>
      </c>
      <c r="AX217" s="14">
        <f t="shared" si="131"/>
        <v>28466.855489473724</v>
      </c>
      <c r="AY217" s="15">
        <f t="shared" si="132"/>
        <v>25285.724130480714</v>
      </c>
      <c r="AZ217" s="75">
        <v>1.9599999999999999E-2</v>
      </c>
      <c r="BA217" s="20">
        <f t="shared" si="133"/>
        <v>7610.8955999999998</v>
      </c>
      <c r="BB217" s="20">
        <f t="shared" si="134"/>
        <v>7594.6698169466472</v>
      </c>
      <c r="BC217" s="20">
        <f t="shared" si="135"/>
        <v>7610.8955999999998</v>
      </c>
      <c r="BD217" s="21">
        <f t="shared" si="136"/>
        <v>7594.6698169466472</v>
      </c>
      <c r="BE217" s="20">
        <f t="shared" si="157"/>
        <v>359388.75108947372</v>
      </c>
      <c r="BF217" s="20">
        <f t="shared" si="161"/>
        <v>312936.75628972484</v>
      </c>
      <c r="BG217" s="22">
        <f t="shared" si="164"/>
        <v>200491.57440855447</v>
      </c>
      <c r="BH217" s="22">
        <f t="shared" si="137"/>
        <v>-112445.18188117037</v>
      </c>
      <c r="BI217" s="53">
        <v>1</v>
      </c>
      <c r="BJ217" s="22">
        <f t="shared" si="158"/>
        <v>158897.17668091925</v>
      </c>
      <c r="BK217" s="22">
        <f t="shared" si="159"/>
        <v>112445.18188117037</v>
      </c>
      <c r="BL217" s="23">
        <f t="shared" si="162"/>
        <v>312936.75628972484</v>
      </c>
    </row>
    <row r="218" spans="1:64" hidden="1" x14ac:dyDescent="0.25">
      <c r="A218" s="53">
        <v>4</v>
      </c>
      <c r="B218" s="53" t="s">
        <v>63</v>
      </c>
      <c r="C218" s="54" t="s">
        <v>64</v>
      </c>
      <c r="D218" s="54">
        <v>45260</v>
      </c>
      <c r="E218" s="55" t="s">
        <v>71</v>
      </c>
      <c r="F218" s="55" t="s">
        <v>66</v>
      </c>
      <c r="G218" s="56">
        <v>2024</v>
      </c>
      <c r="H218" s="57">
        <v>1521000</v>
      </c>
      <c r="I218" s="14">
        <f t="shared" si="138"/>
        <v>2389000</v>
      </c>
      <c r="J218" s="67">
        <v>3910000</v>
      </c>
      <c r="K218" s="57">
        <v>538000</v>
      </c>
      <c r="L218" s="14">
        <f t="shared" si="139"/>
        <v>843000</v>
      </c>
      <c r="M218" s="67">
        <v>1381000</v>
      </c>
      <c r="N218" s="14">
        <f t="shared" si="140"/>
        <v>983000</v>
      </c>
      <c r="O218" s="14">
        <f t="shared" si="141"/>
        <v>1546000</v>
      </c>
      <c r="P218" s="15">
        <f t="shared" si="142"/>
        <v>2529000</v>
      </c>
      <c r="Q218" s="57">
        <v>1422000</v>
      </c>
      <c r="R218" s="57">
        <v>503000</v>
      </c>
      <c r="S218" s="15">
        <f t="shared" si="163"/>
        <v>919000</v>
      </c>
      <c r="T218" s="14">
        <f t="shared" si="143"/>
        <v>99000</v>
      </c>
      <c r="U218" s="14">
        <f t="shared" si="144"/>
        <v>64000</v>
      </c>
      <c r="V218" s="14">
        <f t="shared" si="145"/>
        <v>2488000</v>
      </c>
      <c r="W218" s="14">
        <f t="shared" si="146"/>
        <v>1610000</v>
      </c>
      <c r="X218" s="70">
        <v>1</v>
      </c>
      <c r="Y218" s="14">
        <f t="shared" si="147"/>
        <v>64000</v>
      </c>
      <c r="Z218" s="15">
        <f t="shared" si="148"/>
        <v>1610000</v>
      </c>
      <c r="AA218" s="57">
        <v>0</v>
      </c>
      <c r="AB218" s="57">
        <v>0</v>
      </c>
      <c r="AC218" s="15">
        <f t="shared" si="125"/>
        <v>0</v>
      </c>
      <c r="AD218" s="14">
        <f t="shared" si="149"/>
        <v>3910000</v>
      </c>
      <c r="AE218" s="15">
        <f t="shared" si="150"/>
        <v>3910000</v>
      </c>
      <c r="AF218" s="70">
        <v>1</v>
      </c>
      <c r="AG218" s="70">
        <v>0</v>
      </c>
      <c r="AH218" s="14">
        <f t="shared" si="126"/>
        <v>3910000</v>
      </c>
      <c r="AI218" s="15">
        <f t="shared" si="127"/>
        <v>3910000</v>
      </c>
      <c r="AJ218" s="16">
        <f t="shared" si="151"/>
        <v>7</v>
      </c>
      <c r="AK218" s="71">
        <v>9</v>
      </c>
      <c r="AL218" s="72">
        <v>5.2555040428474031E-2</v>
      </c>
      <c r="AM218" s="18">
        <f t="shared" si="128"/>
        <v>0.97056328314524454</v>
      </c>
      <c r="AN218" s="14">
        <f t="shared" si="152"/>
        <v>1562606.8858638436</v>
      </c>
      <c r="AO218" s="15">
        <f t="shared" si="153"/>
        <v>1562606.8858638436</v>
      </c>
      <c r="AP218" s="16">
        <f t="shared" si="154"/>
        <v>7</v>
      </c>
      <c r="AQ218" s="19">
        <f t="shared" si="155"/>
        <v>9</v>
      </c>
      <c r="AR218" s="17">
        <f t="shared" si="156"/>
        <v>5.2555040428474031E-2</v>
      </c>
      <c r="AS218" s="18">
        <f t="shared" si="129"/>
        <v>0.97056328314524454</v>
      </c>
      <c r="AT218" s="73">
        <v>0.89014911840146116</v>
      </c>
      <c r="AU218" s="14">
        <f t="shared" si="130"/>
        <v>3378029.0588022578</v>
      </c>
      <c r="AV218" s="15">
        <f t="shared" si="160"/>
        <v>3378029.0588022578</v>
      </c>
      <c r="AW218" s="74">
        <v>7.3309423347455327E-2</v>
      </c>
      <c r="AX218" s="14">
        <f t="shared" si="131"/>
        <v>286639.84528855031</v>
      </c>
      <c r="AY218" s="15">
        <f t="shared" si="132"/>
        <v>247641.36235174077</v>
      </c>
      <c r="AZ218" s="75">
        <v>1.9599999999999999E-2</v>
      </c>
      <c r="BA218" s="20">
        <f t="shared" si="133"/>
        <v>76636</v>
      </c>
      <c r="BB218" s="20">
        <f t="shared" si="134"/>
        <v>74380.087767118966</v>
      </c>
      <c r="BC218" s="20">
        <f t="shared" si="135"/>
        <v>76636</v>
      </c>
      <c r="BD218" s="21">
        <f t="shared" si="136"/>
        <v>74380.087767118966</v>
      </c>
      <c r="BE218" s="20">
        <f t="shared" si="157"/>
        <v>2663275.8452885505</v>
      </c>
      <c r="BF218" s="20">
        <f t="shared" si="161"/>
        <v>2137443.6230572741</v>
      </c>
      <c r="BG218" s="22">
        <f t="shared" si="164"/>
        <v>919000</v>
      </c>
      <c r="BH218" s="22">
        <f t="shared" si="137"/>
        <v>-1218443.6230572741</v>
      </c>
      <c r="BI218" s="53">
        <v>1</v>
      </c>
      <c r="BJ218" s="22">
        <f t="shared" si="158"/>
        <v>1744275.8452885505</v>
      </c>
      <c r="BK218" s="22">
        <f t="shared" si="159"/>
        <v>1218443.6230572741</v>
      </c>
      <c r="BL218" s="23">
        <f t="shared" si="162"/>
        <v>2137443.6230572741</v>
      </c>
    </row>
    <row r="219" spans="1:64" hidden="1" x14ac:dyDescent="0.25">
      <c r="A219" s="53">
        <v>4</v>
      </c>
      <c r="B219" s="53" t="s">
        <v>63</v>
      </c>
      <c r="C219" s="54" t="s">
        <v>64</v>
      </c>
      <c r="D219" s="54">
        <v>45291</v>
      </c>
      <c r="E219" s="55" t="s">
        <v>65</v>
      </c>
      <c r="F219" s="55" t="s">
        <v>66</v>
      </c>
      <c r="G219" s="56">
        <v>2022</v>
      </c>
      <c r="H219" s="57">
        <v>485099604</v>
      </c>
      <c r="I219" s="14">
        <f t="shared" si="138"/>
        <v>0</v>
      </c>
      <c r="J219" s="67">
        <v>485099604</v>
      </c>
      <c r="K219" s="57">
        <v>136542797</v>
      </c>
      <c r="L219" s="14">
        <f t="shared" si="139"/>
        <v>0</v>
      </c>
      <c r="M219" s="67">
        <v>136542797</v>
      </c>
      <c r="N219" s="14">
        <f t="shared" si="140"/>
        <v>348556807</v>
      </c>
      <c r="O219" s="14">
        <f t="shared" si="141"/>
        <v>0</v>
      </c>
      <c r="P219" s="15">
        <f t="shared" si="142"/>
        <v>348556807</v>
      </c>
      <c r="Q219" s="57">
        <v>485099604</v>
      </c>
      <c r="R219" s="57">
        <v>136542797</v>
      </c>
      <c r="S219" s="15">
        <f t="shared" si="163"/>
        <v>348556807</v>
      </c>
      <c r="T219" s="14">
        <f t="shared" si="143"/>
        <v>0</v>
      </c>
      <c r="U219" s="14">
        <f t="shared" si="144"/>
        <v>0</v>
      </c>
      <c r="V219" s="14">
        <f t="shared" si="145"/>
        <v>0</v>
      </c>
      <c r="W219" s="14">
        <f t="shared" si="146"/>
        <v>0</v>
      </c>
      <c r="X219" s="70">
        <v>1</v>
      </c>
      <c r="Y219" s="14">
        <f t="shared" si="147"/>
        <v>0</v>
      </c>
      <c r="Z219" s="15">
        <f t="shared" si="148"/>
        <v>0</v>
      </c>
      <c r="AA219" s="57">
        <v>485099604</v>
      </c>
      <c r="AB219" s="57">
        <v>136542797</v>
      </c>
      <c r="AC219" s="15">
        <f t="shared" si="125"/>
        <v>348556807</v>
      </c>
      <c r="AD219" s="14">
        <f t="shared" si="149"/>
        <v>0</v>
      </c>
      <c r="AE219" s="15">
        <f t="shared" si="150"/>
        <v>0</v>
      </c>
      <c r="AF219" s="70">
        <v>1.177</v>
      </c>
      <c r="AG219" s="70">
        <v>0</v>
      </c>
      <c r="AH219" s="14">
        <f t="shared" si="126"/>
        <v>0</v>
      </c>
      <c r="AI219" s="15">
        <f t="shared" si="127"/>
        <v>0</v>
      </c>
      <c r="AJ219" s="16">
        <f t="shared" si="151"/>
        <v>0</v>
      </c>
      <c r="AK219" s="71">
        <v>0</v>
      </c>
      <c r="AL219" s="72">
        <v>0</v>
      </c>
      <c r="AM219" s="18">
        <f t="shared" si="128"/>
        <v>1</v>
      </c>
      <c r="AN219" s="14">
        <f t="shared" si="152"/>
        <v>0</v>
      </c>
      <c r="AO219" s="15">
        <f t="shared" si="153"/>
        <v>0</v>
      </c>
      <c r="AP219" s="16">
        <f t="shared" si="154"/>
        <v>0</v>
      </c>
      <c r="AQ219" s="19">
        <f t="shared" si="155"/>
        <v>0</v>
      </c>
      <c r="AR219" s="17">
        <f t="shared" si="156"/>
        <v>0</v>
      </c>
      <c r="AS219" s="18">
        <f t="shared" si="129"/>
        <v>1</v>
      </c>
      <c r="AT219" s="73">
        <v>0.88450765268544418</v>
      </c>
      <c r="AU219" s="14">
        <f t="shared" si="130"/>
        <v>0</v>
      </c>
      <c r="AV219" s="15">
        <f t="shared" si="160"/>
        <v>0</v>
      </c>
      <c r="AW219" s="74">
        <v>7.2144853467420111E-2</v>
      </c>
      <c r="AX219" s="14">
        <f t="shared" si="131"/>
        <v>0</v>
      </c>
      <c r="AY219" s="15">
        <f t="shared" si="132"/>
        <v>0</v>
      </c>
      <c r="AZ219" s="75">
        <v>2.3E-3</v>
      </c>
      <c r="BA219" s="20">
        <f t="shared" si="133"/>
        <v>0</v>
      </c>
      <c r="BB219" s="20">
        <f t="shared" si="134"/>
        <v>0</v>
      </c>
      <c r="BC219" s="20">
        <f t="shared" si="135"/>
        <v>0</v>
      </c>
      <c r="BD219" s="21">
        <f t="shared" si="136"/>
        <v>0</v>
      </c>
      <c r="BE219" s="20">
        <f t="shared" si="157"/>
        <v>0</v>
      </c>
      <c r="BF219" s="20">
        <f t="shared" si="161"/>
        <v>0</v>
      </c>
      <c r="BG219" s="22">
        <f t="shared" si="164"/>
        <v>0</v>
      </c>
      <c r="BH219" s="22">
        <f t="shared" si="137"/>
        <v>0</v>
      </c>
      <c r="BI219" s="53">
        <v>1</v>
      </c>
      <c r="BJ219" s="22">
        <f t="shared" si="158"/>
        <v>0</v>
      </c>
      <c r="BK219" s="22">
        <f t="shared" si="159"/>
        <v>0</v>
      </c>
      <c r="BL219" s="23">
        <f t="shared" si="162"/>
        <v>0</v>
      </c>
    </row>
    <row r="220" spans="1:64" hidden="1" x14ac:dyDescent="0.25">
      <c r="A220" s="53">
        <v>4</v>
      </c>
      <c r="B220" s="53" t="s">
        <v>63</v>
      </c>
      <c r="C220" s="54" t="s">
        <v>64</v>
      </c>
      <c r="D220" s="54">
        <v>45291</v>
      </c>
      <c r="E220" s="55" t="s">
        <v>65</v>
      </c>
      <c r="F220" s="55" t="s">
        <v>66</v>
      </c>
      <c r="G220" s="56">
        <v>2023</v>
      </c>
      <c r="H220" s="57">
        <v>525829018</v>
      </c>
      <c r="I220" s="14">
        <f t="shared" si="138"/>
        <v>0</v>
      </c>
      <c r="J220" s="67">
        <v>525829018</v>
      </c>
      <c r="K220" s="57">
        <v>157396496</v>
      </c>
      <c r="L220" s="14">
        <f t="shared" si="139"/>
        <v>0</v>
      </c>
      <c r="M220" s="67">
        <v>157396496</v>
      </c>
      <c r="N220" s="14">
        <f t="shared" si="140"/>
        <v>368432522</v>
      </c>
      <c r="O220" s="14">
        <f t="shared" si="141"/>
        <v>0</v>
      </c>
      <c r="P220" s="15">
        <f t="shared" si="142"/>
        <v>368432522</v>
      </c>
      <c r="Q220" s="57">
        <v>525574018</v>
      </c>
      <c r="R220" s="57">
        <v>157315496</v>
      </c>
      <c r="S220" s="15">
        <f t="shared" si="163"/>
        <v>368258522</v>
      </c>
      <c r="T220" s="14">
        <f t="shared" si="143"/>
        <v>255000</v>
      </c>
      <c r="U220" s="14">
        <f t="shared" si="144"/>
        <v>174000</v>
      </c>
      <c r="V220" s="14">
        <f t="shared" si="145"/>
        <v>255000</v>
      </c>
      <c r="W220" s="14">
        <f t="shared" si="146"/>
        <v>174000</v>
      </c>
      <c r="X220" s="70">
        <v>1</v>
      </c>
      <c r="Y220" s="14">
        <f t="shared" si="147"/>
        <v>174000</v>
      </c>
      <c r="Z220" s="15">
        <f t="shared" si="148"/>
        <v>174000</v>
      </c>
      <c r="AA220" s="57">
        <v>525829018</v>
      </c>
      <c r="AB220" s="57">
        <v>157396496</v>
      </c>
      <c r="AC220" s="15">
        <f t="shared" si="125"/>
        <v>368432522</v>
      </c>
      <c r="AD220" s="14">
        <f t="shared" si="149"/>
        <v>0</v>
      </c>
      <c r="AE220" s="15">
        <f t="shared" si="150"/>
        <v>0</v>
      </c>
      <c r="AF220" s="70">
        <v>1.22</v>
      </c>
      <c r="AG220" s="70">
        <v>0</v>
      </c>
      <c r="AH220" s="14">
        <f t="shared" si="126"/>
        <v>0</v>
      </c>
      <c r="AI220" s="15">
        <f t="shared" si="127"/>
        <v>0</v>
      </c>
      <c r="AJ220" s="16">
        <f t="shared" si="151"/>
        <v>0</v>
      </c>
      <c r="AK220" s="71">
        <v>0</v>
      </c>
      <c r="AL220" s="72">
        <v>0</v>
      </c>
      <c r="AM220" s="18">
        <f t="shared" si="128"/>
        <v>1</v>
      </c>
      <c r="AN220" s="14">
        <f t="shared" si="152"/>
        <v>174000</v>
      </c>
      <c r="AO220" s="15">
        <f t="shared" si="153"/>
        <v>174000</v>
      </c>
      <c r="AP220" s="16">
        <f t="shared" si="154"/>
        <v>0</v>
      </c>
      <c r="AQ220" s="19">
        <f t="shared" si="155"/>
        <v>0</v>
      </c>
      <c r="AR220" s="17">
        <f t="shared" si="156"/>
        <v>0</v>
      </c>
      <c r="AS220" s="18">
        <f t="shared" si="129"/>
        <v>1</v>
      </c>
      <c r="AT220" s="73">
        <v>0.88450765268544418</v>
      </c>
      <c r="AU220" s="14">
        <f t="shared" si="130"/>
        <v>0</v>
      </c>
      <c r="AV220" s="15">
        <f t="shared" si="160"/>
        <v>0</v>
      </c>
      <c r="AW220" s="74">
        <v>7.2144853467420111E-2</v>
      </c>
      <c r="AX220" s="14">
        <f t="shared" si="131"/>
        <v>0</v>
      </c>
      <c r="AY220" s="15">
        <f t="shared" si="132"/>
        <v>0</v>
      </c>
      <c r="AZ220" s="75">
        <v>2.3E-3</v>
      </c>
      <c r="BA220" s="20">
        <f t="shared" si="133"/>
        <v>0</v>
      </c>
      <c r="BB220" s="20">
        <f t="shared" si="134"/>
        <v>0</v>
      </c>
      <c r="BC220" s="20">
        <f t="shared" si="135"/>
        <v>0</v>
      </c>
      <c r="BD220" s="21">
        <f t="shared" si="136"/>
        <v>0</v>
      </c>
      <c r="BE220" s="20">
        <f t="shared" si="157"/>
        <v>-174000</v>
      </c>
      <c r="BF220" s="20">
        <f t="shared" si="161"/>
        <v>-174000</v>
      </c>
      <c r="BG220" s="22">
        <f t="shared" si="164"/>
        <v>-174000</v>
      </c>
      <c r="BH220" s="22">
        <f t="shared" si="137"/>
        <v>0</v>
      </c>
      <c r="BI220" s="53">
        <v>1</v>
      </c>
      <c r="BJ220" s="22">
        <f t="shared" si="158"/>
        <v>0</v>
      </c>
      <c r="BK220" s="22">
        <f t="shared" si="159"/>
        <v>0</v>
      </c>
      <c r="BL220" s="23">
        <f t="shared" si="162"/>
        <v>-174000</v>
      </c>
    </row>
    <row r="221" spans="1:64" hidden="1" x14ac:dyDescent="0.25">
      <c r="A221" s="53">
        <v>4</v>
      </c>
      <c r="B221" s="53" t="s">
        <v>63</v>
      </c>
      <c r="C221" s="54" t="s">
        <v>64</v>
      </c>
      <c r="D221" s="54">
        <v>45291</v>
      </c>
      <c r="E221" s="55" t="s">
        <v>65</v>
      </c>
      <c r="F221" s="55" t="s">
        <v>66</v>
      </c>
      <c r="G221" s="56">
        <v>2024</v>
      </c>
      <c r="H221" s="57">
        <v>278929000</v>
      </c>
      <c r="I221" s="14">
        <f t="shared" si="138"/>
        <v>275877000</v>
      </c>
      <c r="J221" s="67">
        <v>554806000</v>
      </c>
      <c r="K221" s="57">
        <v>88448000</v>
      </c>
      <c r="L221" s="14">
        <f t="shared" si="139"/>
        <v>87479000</v>
      </c>
      <c r="M221" s="67">
        <v>175927000</v>
      </c>
      <c r="N221" s="14">
        <f t="shared" si="140"/>
        <v>190481000</v>
      </c>
      <c r="O221" s="14">
        <f t="shared" si="141"/>
        <v>188398000</v>
      </c>
      <c r="P221" s="15">
        <f t="shared" si="142"/>
        <v>378879000</v>
      </c>
      <c r="Q221" s="57">
        <v>245673000</v>
      </c>
      <c r="R221" s="57">
        <v>77903000</v>
      </c>
      <c r="S221" s="15">
        <f t="shared" si="163"/>
        <v>167770000</v>
      </c>
      <c r="T221" s="14">
        <f t="shared" si="143"/>
        <v>33256000</v>
      </c>
      <c r="U221" s="14">
        <f t="shared" si="144"/>
        <v>22711000</v>
      </c>
      <c r="V221" s="14">
        <f t="shared" si="145"/>
        <v>309133000</v>
      </c>
      <c r="W221" s="14">
        <f t="shared" si="146"/>
        <v>211109000</v>
      </c>
      <c r="X221" s="70">
        <v>1</v>
      </c>
      <c r="Y221" s="14">
        <f t="shared" si="147"/>
        <v>22711000</v>
      </c>
      <c r="Z221" s="15">
        <f t="shared" si="148"/>
        <v>211109000</v>
      </c>
      <c r="AA221" s="57">
        <v>0</v>
      </c>
      <c r="AB221" s="57">
        <v>0</v>
      </c>
      <c r="AC221" s="15">
        <f t="shared" si="125"/>
        <v>0</v>
      </c>
      <c r="AD221" s="14">
        <f t="shared" si="149"/>
        <v>554806000</v>
      </c>
      <c r="AE221" s="15">
        <f t="shared" si="150"/>
        <v>554806000</v>
      </c>
      <c r="AF221" s="70">
        <v>1.26</v>
      </c>
      <c r="AG221" s="70">
        <v>0</v>
      </c>
      <c r="AH221" s="14">
        <f t="shared" si="126"/>
        <v>699055560</v>
      </c>
      <c r="AI221" s="15">
        <f t="shared" si="127"/>
        <v>699055560</v>
      </c>
      <c r="AJ221" s="16">
        <f t="shared" si="151"/>
        <v>6</v>
      </c>
      <c r="AK221" s="71">
        <v>9</v>
      </c>
      <c r="AL221" s="72">
        <v>5.2555040428474031E-2</v>
      </c>
      <c r="AM221" s="18">
        <f t="shared" si="128"/>
        <v>0.97471487166057658</v>
      </c>
      <c r="AN221" s="14">
        <f t="shared" si="152"/>
        <v>205771081.84139267</v>
      </c>
      <c r="AO221" s="15">
        <f t="shared" si="153"/>
        <v>205771081.84139267</v>
      </c>
      <c r="AP221" s="16">
        <f t="shared" si="154"/>
        <v>6</v>
      </c>
      <c r="AQ221" s="19">
        <f t="shared" si="155"/>
        <v>9</v>
      </c>
      <c r="AR221" s="17">
        <f t="shared" si="156"/>
        <v>5.2555040428474031E-2</v>
      </c>
      <c r="AS221" s="18">
        <f t="shared" si="129"/>
        <v>0.97471487166057658</v>
      </c>
      <c r="AT221" s="73">
        <v>0.88450765268544418</v>
      </c>
      <c r="AU221" s="14">
        <f t="shared" si="130"/>
        <v>602685692.10781503</v>
      </c>
      <c r="AV221" s="15">
        <f t="shared" si="160"/>
        <v>602685692.10781503</v>
      </c>
      <c r="AW221" s="74">
        <v>7.2144853467420111E-2</v>
      </c>
      <c r="AX221" s="14">
        <f t="shared" si="131"/>
        <v>50433260.941785306</v>
      </c>
      <c r="AY221" s="15">
        <f t="shared" si="132"/>
        <v>43480670.944028988</v>
      </c>
      <c r="AZ221" s="75">
        <v>2.3E-3</v>
      </c>
      <c r="BA221" s="20">
        <f t="shared" si="133"/>
        <v>1276053.8</v>
      </c>
      <c r="BB221" s="20">
        <f t="shared" si="134"/>
        <v>1243788.615898991</v>
      </c>
      <c r="BC221" s="20">
        <f t="shared" si="135"/>
        <v>1276053.8</v>
      </c>
      <c r="BD221" s="21">
        <f t="shared" si="136"/>
        <v>1243788.615898991</v>
      </c>
      <c r="BE221" s="20">
        <f t="shared" si="157"/>
        <v>539655874.74178529</v>
      </c>
      <c r="BF221" s="20">
        <f t="shared" si="161"/>
        <v>441639069.82635033</v>
      </c>
      <c r="BG221" s="22">
        <f t="shared" si="164"/>
        <v>167770000</v>
      </c>
      <c r="BH221" s="22">
        <f t="shared" si="137"/>
        <v>-273869069.82635033</v>
      </c>
      <c r="BI221" s="53">
        <v>1</v>
      </c>
      <c r="BJ221" s="22">
        <f t="shared" si="158"/>
        <v>371885874.74178529</v>
      </c>
      <c r="BK221" s="22">
        <f t="shared" si="159"/>
        <v>273869069.82635033</v>
      </c>
      <c r="BL221" s="23">
        <f t="shared" si="162"/>
        <v>441639069.82635033</v>
      </c>
    </row>
    <row r="222" spans="1:64" hidden="1" x14ac:dyDescent="0.25">
      <c r="A222" s="53">
        <v>4</v>
      </c>
      <c r="B222" s="53" t="s">
        <v>63</v>
      </c>
      <c r="C222" s="54" t="s">
        <v>64</v>
      </c>
      <c r="D222" s="54">
        <v>45291</v>
      </c>
      <c r="E222" s="55" t="s">
        <v>67</v>
      </c>
      <c r="F222" s="55" t="s">
        <v>66</v>
      </c>
      <c r="G222" s="56">
        <v>2022</v>
      </c>
      <c r="H222" s="57">
        <v>283142262</v>
      </c>
      <c r="I222" s="14">
        <f t="shared" si="138"/>
        <v>0</v>
      </c>
      <c r="J222" s="67">
        <v>283142262</v>
      </c>
      <c r="K222" s="57">
        <v>84979839</v>
      </c>
      <c r="L222" s="14">
        <f t="shared" si="139"/>
        <v>0</v>
      </c>
      <c r="M222" s="67">
        <v>84979839</v>
      </c>
      <c r="N222" s="14">
        <f t="shared" si="140"/>
        <v>198162423</v>
      </c>
      <c r="O222" s="14">
        <f t="shared" si="141"/>
        <v>0</v>
      </c>
      <c r="P222" s="15">
        <f t="shared" si="142"/>
        <v>198162423</v>
      </c>
      <c r="Q222" s="57">
        <v>283142262</v>
      </c>
      <c r="R222" s="57">
        <v>84979839</v>
      </c>
      <c r="S222" s="15">
        <f t="shared" si="163"/>
        <v>198162423</v>
      </c>
      <c r="T222" s="14">
        <f t="shared" si="143"/>
        <v>0</v>
      </c>
      <c r="U222" s="14">
        <f t="shared" si="144"/>
        <v>0</v>
      </c>
      <c r="V222" s="14">
        <f t="shared" si="145"/>
        <v>0</v>
      </c>
      <c r="W222" s="14">
        <f t="shared" si="146"/>
        <v>0</v>
      </c>
      <c r="X222" s="70">
        <v>1</v>
      </c>
      <c r="Y222" s="14">
        <f t="shared" si="147"/>
        <v>0</v>
      </c>
      <c r="Z222" s="15">
        <f t="shared" si="148"/>
        <v>0</v>
      </c>
      <c r="AA222" s="57">
        <v>283142262</v>
      </c>
      <c r="AB222" s="57">
        <v>84979839</v>
      </c>
      <c r="AC222" s="15">
        <f t="shared" si="125"/>
        <v>198162423</v>
      </c>
      <c r="AD222" s="14">
        <f t="shared" si="149"/>
        <v>0</v>
      </c>
      <c r="AE222" s="15">
        <f t="shared" si="150"/>
        <v>0</v>
      </c>
      <c r="AF222" s="70">
        <v>0.75</v>
      </c>
      <c r="AG222" s="70">
        <v>0</v>
      </c>
      <c r="AH222" s="14">
        <f t="shared" si="126"/>
        <v>0</v>
      </c>
      <c r="AI222" s="15">
        <f t="shared" si="127"/>
        <v>0</v>
      </c>
      <c r="AJ222" s="16">
        <f t="shared" si="151"/>
        <v>0</v>
      </c>
      <c r="AK222" s="71">
        <v>0</v>
      </c>
      <c r="AL222" s="72">
        <v>0</v>
      </c>
      <c r="AM222" s="18">
        <f t="shared" si="128"/>
        <v>1</v>
      </c>
      <c r="AN222" s="14">
        <f t="shared" si="152"/>
        <v>0</v>
      </c>
      <c r="AO222" s="15">
        <f t="shared" si="153"/>
        <v>0</v>
      </c>
      <c r="AP222" s="16">
        <f t="shared" si="154"/>
        <v>0</v>
      </c>
      <c r="AQ222" s="19">
        <f t="shared" si="155"/>
        <v>0</v>
      </c>
      <c r="AR222" s="17">
        <f t="shared" si="156"/>
        <v>0</v>
      </c>
      <c r="AS222" s="18">
        <f t="shared" si="129"/>
        <v>1</v>
      </c>
      <c r="AT222" s="73">
        <v>0.86443752692586795</v>
      </c>
      <c r="AU222" s="14">
        <f t="shared" si="130"/>
        <v>0</v>
      </c>
      <c r="AV222" s="15">
        <f t="shared" si="160"/>
        <v>0</v>
      </c>
      <c r="AW222" s="74">
        <v>9.7948479432115043E-2</v>
      </c>
      <c r="AX222" s="14">
        <f t="shared" si="131"/>
        <v>0</v>
      </c>
      <c r="AY222" s="15">
        <f t="shared" si="132"/>
        <v>0</v>
      </c>
      <c r="AZ222" s="75">
        <v>3.2000000000000002E-3</v>
      </c>
      <c r="BA222" s="20">
        <f t="shared" si="133"/>
        <v>0</v>
      </c>
      <c r="BB222" s="20">
        <f t="shared" si="134"/>
        <v>0</v>
      </c>
      <c r="BC222" s="20">
        <f t="shared" si="135"/>
        <v>0</v>
      </c>
      <c r="BD222" s="21">
        <f t="shared" si="136"/>
        <v>0</v>
      </c>
      <c r="BE222" s="20">
        <f t="shared" si="157"/>
        <v>0</v>
      </c>
      <c r="BF222" s="20">
        <f t="shared" si="161"/>
        <v>0</v>
      </c>
      <c r="BG222" s="22">
        <f t="shared" si="164"/>
        <v>0</v>
      </c>
      <c r="BH222" s="22">
        <f t="shared" si="137"/>
        <v>0</v>
      </c>
      <c r="BI222" s="53">
        <v>1</v>
      </c>
      <c r="BJ222" s="22">
        <f t="shared" si="158"/>
        <v>0</v>
      </c>
      <c r="BK222" s="22">
        <f t="shared" si="159"/>
        <v>0</v>
      </c>
      <c r="BL222" s="23">
        <f t="shared" si="162"/>
        <v>0</v>
      </c>
    </row>
    <row r="223" spans="1:64" hidden="1" x14ac:dyDescent="0.25">
      <c r="A223" s="53">
        <v>4</v>
      </c>
      <c r="B223" s="53" t="s">
        <v>63</v>
      </c>
      <c r="C223" s="54" t="s">
        <v>64</v>
      </c>
      <c r="D223" s="54">
        <v>45291</v>
      </c>
      <c r="E223" s="55" t="s">
        <v>67</v>
      </c>
      <c r="F223" s="55" t="s">
        <v>66</v>
      </c>
      <c r="G223" s="56">
        <v>2023</v>
      </c>
      <c r="H223" s="57">
        <v>318418348</v>
      </c>
      <c r="I223" s="14">
        <f t="shared" si="138"/>
        <v>0</v>
      </c>
      <c r="J223" s="67">
        <v>318418348</v>
      </c>
      <c r="K223" s="57">
        <v>103037846</v>
      </c>
      <c r="L223" s="14">
        <f t="shared" si="139"/>
        <v>0</v>
      </c>
      <c r="M223" s="67">
        <v>103037846</v>
      </c>
      <c r="N223" s="14">
        <f t="shared" si="140"/>
        <v>215380502</v>
      </c>
      <c r="O223" s="14">
        <f t="shared" si="141"/>
        <v>0</v>
      </c>
      <c r="P223" s="15">
        <f t="shared" si="142"/>
        <v>215380502</v>
      </c>
      <c r="Q223" s="57">
        <v>317688348</v>
      </c>
      <c r="R223" s="57">
        <v>102778846</v>
      </c>
      <c r="S223" s="15">
        <f t="shared" si="163"/>
        <v>214909502</v>
      </c>
      <c r="T223" s="14">
        <f t="shared" si="143"/>
        <v>730000</v>
      </c>
      <c r="U223" s="14">
        <f t="shared" si="144"/>
        <v>471000</v>
      </c>
      <c r="V223" s="14">
        <f t="shared" si="145"/>
        <v>730000</v>
      </c>
      <c r="W223" s="14">
        <f t="shared" si="146"/>
        <v>471000</v>
      </c>
      <c r="X223" s="70">
        <v>1</v>
      </c>
      <c r="Y223" s="14">
        <f t="shared" si="147"/>
        <v>471000</v>
      </c>
      <c r="Z223" s="15">
        <f t="shared" si="148"/>
        <v>471000</v>
      </c>
      <c r="AA223" s="57">
        <v>318418348</v>
      </c>
      <c r="AB223" s="57">
        <v>103037846</v>
      </c>
      <c r="AC223" s="15">
        <f t="shared" si="125"/>
        <v>215380502</v>
      </c>
      <c r="AD223" s="14">
        <f t="shared" si="149"/>
        <v>0</v>
      </c>
      <c r="AE223" s="15">
        <f t="shared" si="150"/>
        <v>0</v>
      </c>
      <c r="AF223" s="70">
        <v>0.78900000000000003</v>
      </c>
      <c r="AG223" s="70">
        <v>0</v>
      </c>
      <c r="AH223" s="14">
        <f t="shared" si="126"/>
        <v>0</v>
      </c>
      <c r="AI223" s="15">
        <f t="shared" si="127"/>
        <v>0</v>
      </c>
      <c r="AJ223" s="16">
        <f t="shared" si="151"/>
        <v>0</v>
      </c>
      <c r="AK223" s="71">
        <v>0</v>
      </c>
      <c r="AL223" s="72">
        <v>0</v>
      </c>
      <c r="AM223" s="18">
        <f t="shared" si="128"/>
        <v>1</v>
      </c>
      <c r="AN223" s="14">
        <f t="shared" si="152"/>
        <v>471000</v>
      </c>
      <c r="AO223" s="15">
        <f t="shared" si="153"/>
        <v>471000</v>
      </c>
      <c r="AP223" s="16">
        <f t="shared" si="154"/>
        <v>0</v>
      </c>
      <c r="AQ223" s="19">
        <f t="shared" si="155"/>
        <v>0</v>
      </c>
      <c r="AR223" s="17">
        <f t="shared" si="156"/>
        <v>0</v>
      </c>
      <c r="AS223" s="18">
        <f t="shared" si="129"/>
        <v>1</v>
      </c>
      <c r="AT223" s="73">
        <v>0.86443752692586795</v>
      </c>
      <c r="AU223" s="14">
        <f t="shared" si="130"/>
        <v>0</v>
      </c>
      <c r="AV223" s="15">
        <f t="shared" si="160"/>
        <v>0</v>
      </c>
      <c r="AW223" s="74">
        <v>9.7948479432115043E-2</v>
      </c>
      <c r="AX223" s="14">
        <f t="shared" si="131"/>
        <v>0</v>
      </c>
      <c r="AY223" s="15">
        <f t="shared" si="132"/>
        <v>0</v>
      </c>
      <c r="AZ223" s="75">
        <v>3.2000000000000002E-3</v>
      </c>
      <c r="BA223" s="20">
        <f t="shared" si="133"/>
        <v>0</v>
      </c>
      <c r="BB223" s="20">
        <f t="shared" si="134"/>
        <v>0</v>
      </c>
      <c r="BC223" s="20">
        <f t="shared" si="135"/>
        <v>0</v>
      </c>
      <c r="BD223" s="21">
        <f t="shared" si="136"/>
        <v>0</v>
      </c>
      <c r="BE223" s="20">
        <f t="shared" si="157"/>
        <v>-471000</v>
      </c>
      <c r="BF223" s="20">
        <f t="shared" si="161"/>
        <v>-471000</v>
      </c>
      <c r="BG223" s="22">
        <f t="shared" si="164"/>
        <v>-471000</v>
      </c>
      <c r="BH223" s="22">
        <f t="shared" si="137"/>
        <v>0</v>
      </c>
      <c r="BI223" s="53">
        <v>1</v>
      </c>
      <c r="BJ223" s="22">
        <f t="shared" si="158"/>
        <v>0</v>
      </c>
      <c r="BK223" s="22">
        <f t="shared" si="159"/>
        <v>0</v>
      </c>
      <c r="BL223" s="23">
        <f t="shared" si="162"/>
        <v>-471000</v>
      </c>
    </row>
    <row r="224" spans="1:64" hidden="1" x14ac:dyDescent="0.25">
      <c r="A224" s="53">
        <v>4</v>
      </c>
      <c r="B224" s="53" t="s">
        <v>63</v>
      </c>
      <c r="C224" s="54" t="s">
        <v>64</v>
      </c>
      <c r="D224" s="54">
        <v>45291</v>
      </c>
      <c r="E224" s="55" t="s">
        <v>67</v>
      </c>
      <c r="F224" s="55" t="s">
        <v>66</v>
      </c>
      <c r="G224" s="56">
        <v>2024</v>
      </c>
      <c r="H224" s="57">
        <v>170433000</v>
      </c>
      <c r="I224" s="14">
        <f t="shared" si="138"/>
        <v>143009000</v>
      </c>
      <c r="J224" s="67">
        <v>313442000</v>
      </c>
      <c r="K224" s="57">
        <v>60503000</v>
      </c>
      <c r="L224" s="14">
        <f t="shared" si="139"/>
        <v>50768000</v>
      </c>
      <c r="M224" s="67">
        <v>111271000</v>
      </c>
      <c r="N224" s="14">
        <f t="shared" si="140"/>
        <v>109930000</v>
      </c>
      <c r="O224" s="14">
        <f t="shared" si="141"/>
        <v>92241000</v>
      </c>
      <c r="P224" s="15">
        <f t="shared" si="142"/>
        <v>202171000</v>
      </c>
      <c r="Q224" s="57">
        <v>148067000</v>
      </c>
      <c r="R224" s="57">
        <v>52563000</v>
      </c>
      <c r="S224" s="15">
        <f t="shared" si="163"/>
        <v>95504000</v>
      </c>
      <c r="T224" s="14">
        <f t="shared" si="143"/>
        <v>22366000</v>
      </c>
      <c r="U224" s="14">
        <f t="shared" si="144"/>
        <v>14426000</v>
      </c>
      <c r="V224" s="14">
        <f t="shared" si="145"/>
        <v>165375000</v>
      </c>
      <c r="W224" s="14">
        <f t="shared" si="146"/>
        <v>106667000</v>
      </c>
      <c r="X224" s="70">
        <v>1</v>
      </c>
      <c r="Y224" s="14">
        <f t="shared" si="147"/>
        <v>14426000</v>
      </c>
      <c r="Z224" s="15">
        <f t="shared" si="148"/>
        <v>106667000</v>
      </c>
      <c r="AA224" s="57">
        <v>0</v>
      </c>
      <c r="AB224" s="57">
        <v>0</v>
      </c>
      <c r="AC224" s="15">
        <f t="shared" si="125"/>
        <v>0</v>
      </c>
      <c r="AD224" s="14">
        <f t="shared" si="149"/>
        <v>313442000</v>
      </c>
      <c r="AE224" s="15">
        <f t="shared" si="150"/>
        <v>313442000</v>
      </c>
      <c r="AF224" s="70">
        <v>0.80800000000000005</v>
      </c>
      <c r="AG224" s="70">
        <v>0</v>
      </c>
      <c r="AH224" s="14">
        <f t="shared" si="126"/>
        <v>253261136.00000003</v>
      </c>
      <c r="AI224" s="15">
        <f t="shared" si="127"/>
        <v>253261136.00000003</v>
      </c>
      <c r="AJ224" s="16">
        <f t="shared" si="151"/>
        <v>6</v>
      </c>
      <c r="AK224" s="71">
        <v>9</v>
      </c>
      <c r="AL224" s="72">
        <v>5.2555040428474031E-2</v>
      </c>
      <c r="AM224" s="18">
        <f t="shared" si="128"/>
        <v>0.97471487166057658</v>
      </c>
      <c r="AN224" s="14">
        <f t="shared" si="152"/>
        <v>103969911.21541873</v>
      </c>
      <c r="AO224" s="15">
        <f t="shared" si="153"/>
        <v>103969911.21541873</v>
      </c>
      <c r="AP224" s="16">
        <f t="shared" si="154"/>
        <v>6</v>
      </c>
      <c r="AQ224" s="19">
        <f t="shared" si="155"/>
        <v>9</v>
      </c>
      <c r="AR224" s="17">
        <f t="shared" si="156"/>
        <v>5.2555040428474031E-2</v>
      </c>
      <c r="AS224" s="18">
        <f t="shared" si="129"/>
        <v>0.97471487166057658</v>
      </c>
      <c r="AT224" s="73">
        <v>0.86443752692586795</v>
      </c>
      <c r="AU224" s="14">
        <f t="shared" si="130"/>
        <v>213392796.61880052</v>
      </c>
      <c r="AV224" s="15">
        <f t="shared" si="160"/>
        <v>213392796.61880052</v>
      </c>
      <c r="AW224" s="74">
        <v>9.7948479432115043E-2</v>
      </c>
      <c r="AX224" s="14">
        <f t="shared" si="131"/>
        <v>24806543.170450095</v>
      </c>
      <c r="AY224" s="15">
        <f t="shared" si="132"/>
        <v>20901499.95057809</v>
      </c>
      <c r="AZ224" s="75">
        <v>3.2000000000000002E-3</v>
      </c>
      <c r="BA224" s="20">
        <f t="shared" si="133"/>
        <v>1003014.4</v>
      </c>
      <c r="BB224" s="20">
        <f t="shared" si="134"/>
        <v>977653.05216971028</v>
      </c>
      <c r="BC224" s="20">
        <f t="shared" si="135"/>
        <v>1003014.4</v>
      </c>
      <c r="BD224" s="21">
        <f t="shared" si="136"/>
        <v>977653.05216971028</v>
      </c>
      <c r="BE224" s="20">
        <f t="shared" si="157"/>
        <v>172403693.57045013</v>
      </c>
      <c r="BF224" s="20">
        <f t="shared" si="161"/>
        <v>131302038.4061296</v>
      </c>
      <c r="BG224" s="22">
        <f t="shared" si="164"/>
        <v>95504000</v>
      </c>
      <c r="BH224" s="22">
        <f t="shared" si="137"/>
        <v>-35798038.406129599</v>
      </c>
      <c r="BI224" s="53">
        <v>1</v>
      </c>
      <c r="BJ224" s="22">
        <f t="shared" si="158"/>
        <v>76899693.570450127</v>
      </c>
      <c r="BK224" s="22">
        <f t="shared" si="159"/>
        <v>35798038.406129599</v>
      </c>
      <c r="BL224" s="23">
        <f t="shared" si="162"/>
        <v>131302038.4061296</v>
      </c>
    </row>
    <row r="225" spans="1:64" hidden="1" x14ac:dyDescent="0.25">
      <c r="A225" s="53">
        <v>4</v>
      </c>
      <c r="B225" s="53" t="s">
        <v>63</v>
      </c>
      <c r="C225" s="54" t="s">
        <v>64</v>
      </c>
      <c r="D225" s="54">
        <v>45291</v>
      </c>
      <c r="E225" s="55" t="s">
        <v>68</v>
      </c>
      <c r="F225" s="55" t="s">
        <v>66</v>
      </c>
      <c r="G225" s="56">
        <v>2022</v>
      </c>
      <c r="H225" s="57">
        <v>162650155</v>
      </c>
      <c r="I225" s="14">
        <f t="shared" si="138"/>
        <v>0</v>
      </c>
      <c r="J225" s="67">
        <v>162650155</v>
      </c>
      <c r="K225" s="57">
        <v>48898538</v>
      </c>
      <c r="L225" s="14">
        <f t="shared" si="139"/>
        <v>0</v>
      </c>
      <c r="M225" s="67">
        <v>48898538</v>
      </c>
      <c r="N225" s="14">
        <f t="shared" si="140"/>
        <v>113751617</v>
      </c>
      <c r="O225" s="14">
        <f t="shared" si="141"/>
        <v>0</v>
      </c>
      <c r="P225" s="15">
        <f t="shared" si="142"/>
        <v>113751617</v>
      </c>
      <c r="Q225" s="57">
        <v>162650155</v>
      </c>
      <c r="R225" s="57">
        <v>48898538</v>
      </c>
      <c r="S225" s="15">
        <f t="shared" si="163"/>
        <v>113751617</v>
      </c>
      <c r="T225" s="14">
        <f t="shared" si="143"/>
        <v>0</v>
      </c>
      <c r="U225" s="14">
        <f t="shared" si="144"/>
        <v>0</v>
      </c>
      <c r="V225" s="14">
        <f t="shared" si="145"/>
        <v>0</v>
      </c>
      <c r="W225" s="14">
        <f t="shared" si="146"/>
        <v>0</v>
      </c>
      <c r="X225" s="70">
        <v>1</v>
      </c>
      <c r="Y225" s="14">
        <f t="shared" si="147"/>
        <v>0</v>
      </c>
      <c r="Z225" s="15">
        <f t="shared" si="148"/>
        <v>0</v>
      </c>
      <c r="AA225" s="57">
        <v>162650155</v>
      </c>
      <c r="AB225" s="57">
        <v>48898538</v>
      </c>
      <c r="AC225" s="15">
        <f t="shared" si="125"/>
        <v>113751617</v>
      </c>
      <c r="AD225" s="14">
        <f t="shared" si="149"/>
        <v>0</v>
      </c>
      <c r="AE225" s="15">
        <f t="shared" si="150"/>
        <v>0</v>
      </c>
      <c r="AF225" s="70">
        <v>0.94099999999999995</v>
      </c>
      <c r="AG225" s="70">
        <v>0</v>
      </c>
      <c r="AH225" s="14">
        <f t="shared" si="126"/>
        <v>0</v>
      </c>
      <c r="AI225" s="15">
        <f t="shared" si="127"/>
        <v>0</v>
      </c>
      <c r="AJ225" s="16">
        <f t="shared" si="151"/>
        <v>0</v>
      </c>
      <c r="AK225" s="71">
        <v>0</v>
      </c>
      <c r="AL225" s="72">
        <v>0</v>
      </c>
      <c r="AM225" s="18">
        <f t="shared" si="128"/>
        <v>1</v>
      </c>
      <c r="AN225" s="14">
        <f t="shared" si="152"/>
        <v>0</v>
      </c>
      <c r="AO225" s="15">
        <f t="shared" si="153"/>
        <v>0</v>
      </c>
      <c r="AP225" s="16">
        <f t="shared" si="154"/>
        <v>0</v>
      </c>
      <c r="AQ225" s="19">
        <f t="shared" si="155"/>
        <v>0</v>
      </c>
      <c r="AR225" s="17">
        <f t="shared" si="156"/>
        <v>0</v>
      </c>
      <c r="AS225" s="18">
        <f t="shared" si="129"/>
        <v>1</v>
      </c>
      <c r="AT225" s="73">
        <v>0.88711254583132626</v>
      </c>
      <c r="AU225" s="14">
        <f t="shared" si="130"/>
        <v>0</v>
      </c>
      <c r="AV225" s="15">
        <f t="shared" si="160"/>
        <v>0</v>
      </c>
      <c r="AW225" s="74">
        <v>9.5000737699733079E-2</v>
      </c>
      <c r="AX225" s="14">
        <f t="shared" si="131"/>
        <v>0</v>
      </c>
      <c r="AY225" s="15">
        <f t="shared" si="132"/>
        <v>0</v>
      </c>
      <c r="AZ225" s="75">
        <v>4.8999999999999998E-3</v>
      </c>
      <c r="BA225" s="20">
        <f t="shared" si="133"/>
        <v>0</v>
      </c>
      <c r="BB225" s="20">
        <f t="shared" si="134"/>
        <v>0</v>
      </c>
      <c r="BC225" s="20">
        <f t="shared" si="135"/>
        <v>0</v>
      </c>
      <c r="BD225" s="21">
        <f t="shared" si="136"/>
        <v>0</v>
      </c>
      <c r="BE225" s="20">
        <f t="shared" si="157"/>
        <v>0</v>
      </c>
      <c r="BF225" s="20">
        <f t="shared" si="161"/>
        <v>0</v>
      </c>
      <c r="BG225" s="22">
        <f t="shared" si="164"/>
        <v>0</v>
      </c>
      <c r="BH225" s="22">
        <f t="shared" si="137"/>
        <v>0</v>
      </c>
      <c r="BI225" s="53">
        <v>1</v>
      </c>
      <c r="BJ225" s="22">
        <f t="shared" si="158"/>
        <v>0</v>
      </c>
      <c r="BK225" s="22">
        <f t="shared" si="159"/>
        <v>0</v>
      </c>
      <c r="BL225" s="23">
        <f t="shared" si="162"/>
        <v>0</v>
      </c>
    </row>
    <row r="226" spans="1:64" hidden="1" x14ac:dyDescent="0.25">
      <c r="A226" s="53">
        <v>4</v>
      </c>
      <c r="B226" s="53" t="s">
        <v>63</v>
      </c>
      <c r="C226" s="54" t="s">
        <v>64</v>
      </c>
      <c r="D226" s="54">
        <v>45291</v>
      </c>
      <c r="E226" s="55" t="s">
        <v>68</v>
      </c>
      <c r="F226" s="55" t="s">
        <v>66</v>
      </c>
      <c r="G226" s="56">
        <v>2023</v>
      </c>
      <c r="H226" s="57">
        <v>182738077</v>
      </c>
      <c r="I226" s="14">
        <f t="shared" si="138"/>
        <v>0</v>
      </c>
      <c r="J226" s="67">
        <v>182738077</v>
      </c>
      <c r="K226" s="57">
        <v>59684318</v>
      </c>
      <c r="L226" s="14">
        <f t="shared" si="139"/>
        <v>0</v>
      </c>
      <c r="M226" s="67">
        <v>59684318</v>
      </c>
      <c r="N226" s="14">
        <f t="shared" si="140"/>
        <v>123053759</v>
      </c>
      <c r="O226" s="14">
        <f t="shared" si="141"/>
        <v>0</v>
      </c>
      <c r="P226" s="15">
        <f t="shared" si="142"/>
        <v>123053759</v>
      </c>
      <c r="Q226" s="57">
        <v>182326077</v>
      </c>
      <c r="R226" s="57">
        <v>59538318</v>
      </c>
      <c r="S226" s="15">
        <f t="shared" si="163"/>
        <v>122787759</v>
      </c>
      <c r="T226" s="14">
        <f t="shared" si="143"/>
        <v>412000</v>
      </c>
      <c r="U226" s="14">
        <f t="shared" si="144"/>
        <v>266000</v>
      </c>
      <c r="V226" s="14">
        <f t="shared" si="145"/>
        <v>412000</v>
      </c>
      <c r="W226" s="14">
        <f t="shared" si="146"/>
        <v>266000</v>
      </c>
      <c r="X226" s="70">
        <v>1</v>
      </c>
      <c r="Y226" s="14">
        <f t="shared" si="147"/>
        <v>266000</v>
      </c>
      <c r="Z226" s="15">
        <f t="shared" si="148"/>
        <v>266000</v>
      </c>
      <c r="AA226" s="57">
        <v>182738077</v>
      </c>
      <c r="AB226" s="57">
        <v>59684318</v>
      </c>
      <c r="AC226" s="15">
        <f t="shared" si="125"/>
        <v>123053759</v>
      </c>
      <c r="AD226" s="14">
        <f t="shared" si="149"/>
        <v>0</v>
      </c>
      <c r="AE226" s="15">
        <f t="shared" si="150"/>
        <v>0</v>
      </c>
      <c r="AF226" s="70">
        <v>0.98199999999999998</v>
      </c>
      <c r="AG226" s="70">
        <v>0</v>
      </c>
      <c r="AH226" s="14">
        <f t="shared" si="126"/>
        <v>0</v>
      </c>
      <c r="AI226" s="15">
        <f t="shared" si="127"/>
        <v>0</v>
      </c>
      <c r="AJ226" s="16">
        <f t="shared" si="151"/>
        <v>0</v>
      </c>
      <c r="AK226" s="71">
        <v>0</v>
      </c>
      <c r="AL226" s="72">
        <v>0</v>
      </c>
      <c r="AM226" s="18">
        <f t="shared" si="128"/>
        <v>1</v>
      </c>
      <c r="AN226" s="14">
        <f t="shared" si="152"/>
        <v>266000</v>
      </c>
      <c r="AO226" s="15">
        <f t="shared" si="153"/>
        <v>266000</v>
      </c>
      <c r="AP226" s="16">
        <f t="shared" si="154"/>
        <v>0</v>
      </c>
      <c r="AQ226" s="19">
        <f t="shared" si="155"/>
        <v>0</v>
      </c>
      <c r="AR226" s="17">
        <f t="shared" si="156"/>
        <v>0</v>
      </c>
      <c r="AS226" s="18">
        <f t="shared" si="129"/>
        <v>1</v>
      </c>
      <c r="AT226" s="73">
        <v>0.88711254583132626</v>
      </c>
      <c r="AU226" s="14">
        <f t="shared" si="130"/>
        <v>0</v>
      </c>
      <c r="AV226" s="15">
        <f t="shared" si="160"/>
        <v>0</v>
      </c>
      <c r="AW226" s="74">
        <v>9.5000737699733079E-2</v>
      </c>
      <c r="AX226" s="14">
        <f t="shared" si="131"/>
        <v>0</v>
      </c>
      <c r="AY226" s="15">
        <f t="shared" si="132"/>
        <v>0</v>
      </c>
      <c r="AZ226" s="75">
        <v>4.8999999999999998E-3</v>
      </c>
      <c r="BA226" s="20">
        <f t="shared" si="133"/>
        <v>0</v>
      </c>
      <c r="BB226" s="20">
        <f t="shared" si="134"/>
        <v>0</v>
      </c>
      <c r="BC226" s="20">
        <f t="shared" si="135"/>
        <v>0</v>
      </c>
      <c r="BD226" s="21">
        <f t="shared" si="136"/>
        <v>0</v>
      </c>
      <c r="BE226" s="20">
        <f t="shared" si="157"/>
        <v>-266000</v>
      </c>
      <c r="BF226" s="20">
        <f t="shared" si="161"/>
        <v>-266000</v>
      </c>
      <c r="BG226" s="22">
        <f t="shared" si="164"/>
        <v>-266000</v>
      </c>
      <c r="BH226" s="22">
        <f t="shared" si="137"/>
        <v>0</v>
      </c>
      <c r="BI226" s="53">
        <v>1</v>
      </c>
      <c r="BJ226" s="22">
        <f t="shared" si="158"/>
        <v>0</v>
      </c>
      <c r="BK226" s="22">
        <f t="shared" si="159"/>
        <v>0</v>
      </c>
      <c r="BL226" s="23">
        <f t="shared" si="162"/>
        <v>-266000</v>
      </c>
    </row>
    <row r="227" spans="1:64" hidden="1" x14ac:dyDescent="0.25">
      <c r="A227" s="53">
        <v>4</v>
      </c>
      <c r="B227" s="53" t="s">
        <v>63</v>
      </c>
      <c r="C227" s="54" t="s">
        <v>64</v>
      </c>
      <c r="D227" s="54">
        <v>45291</v>
      </c>
      <c r="E227" s="55" t="s">
        <v>68</v>
      </c>
      <c r="F227" s="55" t="s">
        <v>66</v>
      </c>
      <c r="G227" s="56">
        <v>2024</v>
      </c>
      <c r="H227" s="57">
        <v>101227000</v>
      </c>
      <c r="I227" s="14">
        <f t="shared" si="138"/>
        <v>90622000</v>
      </c>
      <c r="J227" s="67">
        <v>191849000</v>
      </c>
      <c r="K227" s="57">
        <v>35936000</v>
      </c>
      <c r="L227" s="14">
        <f t="shared" si="139"/>
        <v>32170000</v>
      </c>
      <c r="M227" s="67">
        <v>68106000</v>
      </c>
      <c r="N227" s="14">
        <f t="shared" si="140"/>
        <v>65291000</v>
      </c>
      <c r="O227" s="14">
        <f t="shared" si="141"/>
        <v>58452000</v>
      </c>
      <c r="P227" s="15">
        <f t="shared" si="142"/>
        <v>123743000</v>
      </c>
      <c r="Q227" s="57">
        <v>88435000</v>
      </c>
      <c r="R227" s="57">
        <v>31395000</v>
      </c>
      <c r="S227" s="15">
        <f t="shared" si="163"/>
        <v>57040000</v>
      </c>
      <c r="T227" s="14">
        <f t="shared" si="143"/>
        <v>12792000</v>
      </c>
      <c r="U227" s="14">
        <f t="shared" si="144"/>
        <v>8251000</v>
      </c>
      <c r="V227" s="14">
        <f t="shared" si="145"/>
        <v>103414000</v>
      </c>
      <c r="W227" s="14">
        <f t="shared" si="146"/>
        <v>66703000</v>
      </c>
      <c r="X227" s="70">
        <v>1</v>
      </c>
      <c r="Y227" s="14">
        <f t="shared" si="147"/>
        <v>8251000</v>
      </c>
      <c r="Z227" s="15">
        <f t="shared" si="148"/>
        <v>66703000</v>
      </c>
      <c r="AA227" s="57">
        <v>0</v>
      </c>
      <c r="AB227" s="57">
        <v>0</v>
      </c>
      <c r="AC227" s="15">
        <f t="shared" si="125"/>
        <v>0</v>
      </c>
      <c r="AD227" s="14">
        <f t="shared" si="149"/>
        <v>191849000</v>
      </c>
      <c r="AE227" s="15">
        <f t="shared" si="150"/>
        <v>191849000</v>
      </c>
      <c r="AF227" s="70">
        <v>1.008</v>
      </c>
      <c r="AG227" s="70">
        <v>0</v>
      </c>
      <c r="AH227" s="14">
        <f t="shared" si="126"/>
        <v>193383792</v>
      </c>
      <c r="AI227" s="15">
        <f t="shared" si="127"/>
        <v>193383792</v>
      </c>
      <c r="AJ227" s="16">
        <f t="shared" si="151"/>
        <v>6</v>
      </c>
      <c r="AK227" s="71">
        <v>9</v>
      </c>
      <c r="AL227" s="72">
        <v>5.2555040428474031E-2</v>
      </c>
      <c r="AM227" s="18">
        <f t="shared" si="128"/>
        <v>0.97471487166057658</v>
      </c>
      <c r="AN227" s="14">
        <f t="shared" si="152"/>
        <v>65016406.084375441</v>
      </c>
      <c r="AO227" s="15">
        <f t="shared" si="153"/>
        <v>65016406.084375441</v>
      </c>
      <c r="AP227" s="16">
        <f t="shared" si="154"/>
        <v>6</v>
      </c>
      <c r="AQ227" s="19">
        <f t="shared" si="155"/>
        <v>9</v>
      </c>
      <c r="AR227" s="17">
        <f t="shared" si="156"/>
        <v>5.2555040428474031E-2</v>
      </c>
      <c r="AS227" s="18">
        <f t="shared" si="129"/>
        <v>0.97471487166057658</v>
      </c>
      <c r="AT227" s="73">
        <v>0.88711254583132626</v>
      </c>
      <c r="AU227" s="14">
        <f t="shared" si="130"/>
        <v>167215443.66691509</v>
      </c>
      <c r="AV227" s="15">
        <f t="shared" si="160"/>
        <v>167215443.66691509</v>
      </c>
      <c r="AW227" s="74">
        <v>9.5000737699733079E-2</v>
      </c>
      <c r="AX227" s="14">
        <f t="shared" si="131"/>
        <v>18371602.89917174</v>
      </c>
      <c r="AY227" s="15">
        <f t="shared" si="132"/>
        <v>15885590.503145093</v>
      </c>
      <c r="AZ227" s="75">
        <v>4.8999999999999998E-3</v>
      </c>
      <c r="BA227" s="20">
        <f t="shared" si="133"/>
        <v>940060.1</v>
      </c>
      <c r="BB227" s="20">
        <f t="shared" si="134"/>
        <v>916290.55972472881</v>
      </c>
      <c r="BC227" s="20">
        <f t="shared" si="135"/>
        <v>940060.1</v>
      </c>
      <c r="BD227" s="21">
        <f t="shared" si="136"/>
        <v>916290.55972472881</v>
      </c>
      <c r="BE227" s="20">
        <f t="shared" si="157"/>
        <v>145992454.99917173</v>
      </c>
      <c r="BF227" s="20">
        <f t="shared" si="161"/>
        <v>119000918.64540946</v>
      </c>
      <c r="BG227" s="22">
        <f t="shared" si="164"/>
        <v>57040000</v>
      </c>
      <c r="BH227" s="22">
        <f t="shared" si="137"/>
        <v>-61960918.645409465</v>
      </c>
      <c r="BI227" s="53">
        <v>1</v>
      </c>
      <c r="BJ227" s="22">
        <f t="shared" si="158"/>
        <v>88952454.999171734</v>
      </c>
      <c r="BK227" s="22">
        <f t="shared" si="159"/>
        <v>61960918.645409465</v>
      </c>
      <c r="BL227" s="23">
        <f t="shared" si="162"/>
        <v>119000918.64540946</v>
      </c>
    </row>
    <row r="228" spans="1:64" hidden="1" x14ac:dyDescent="0.25">
      <c r="A228" s="53">
        <v>4</v>
      </c>
      <c r="B228" s="53" t="s">
        <v>63</v>
      </c>
      <c r="C228" s="54" t="s">
        <v>64</v>
      </c>
      <c r="D228" s="54">
        <v>45291</v>
      </c>
      <c r="E228" s="55" t="s">
        <v>69</v>
      </c>
      <c r="F228" s="55" t="s">
        <v>66</v>
      </c>
      <c r="G228" s="56">
        <v>2022</v>
      </c>
      <c r="H228" s="57">
        <v>18772106</v>
      </c>
      <c r="I228" s="14">
        <f t="shared" si="138"/>
        <v>0</v>
      </c>
      <c r="J228" s="67">
        <v>18772106</v>
      </c>
      <c r="K228" s="57">
        <v>5620673</v>
      </c>
      <c r="L228" s="14">
        <f t="shared" si="139"/>
        <v>0</v>
      </c>
      <c r="M228" s="67">
        <v>5620673</v>
      </c>
      <c r="N228" s="14">
        <f t="shared" si="140"/>
        <v>13151433</v>
      </c>
      <c r="O228" s="14">
        <f t="shared" si="141"/>
        <v>0</v>
      </c>
      <c r="P228" s="15">
        <f t="shared" si="142"/>
        <v>13151433</v>
      </c>
      <c r="Q228" s="57">
        <v>18772106</v>
      </c>
      <c r="R228" s="57">
        <v>5620673</v>
      </c>
      <c r="S228" s="15">
        <f t="shared" si="163"/>
        <v>13151433</v>
      </c>
      <c r="T228" s="14">
        <f t="shared" si="143"/>
        <v>0</v>
      </c>
      <c r="U228" s="14">
        <f t="shared" si="144"/>
        <v>0</v>
      </c>
      <c r="V228" s="14">
        <f t="shared" si="145"/>
        <v>0</v>
      </c>
      <c r="W228" s="14">
        <f t="shared" si="146"/>
        <v>0</v>
      </c>
      <c r="X228" s="70">
        <v>1</v>
      </c>
      <c r="Y228" s="14">
        <f t="shared" si="147"/>
        <v>0</v>
      </c>
      <c r="Z228" s="15">
        <f t="shared" si="148"/>
        <v>0</v>
      </c>
      <c r="AA228" s="57">
        <v>18772106</v>
      </c>
      <c r="AB228" s="57">
        <v>5620673</v>
      </c>
      <c r="AC228" s="15">
        <f t="shared" si="125"/>
        <v>13151433</v>
      </c>
      <c r="AD228" s="14">
        <f t="shared" si="149"/>
        <v>0</v>
      </c>
      <c r="AE228" s="15">
        <f t="shared" si="150"/>
        <v>0</v>
      </c>
      <c r="AF228" s="70">
        <v>0.77500000000000002</v>
      </c>
      <c r="AG228" s="70">
        <v>0</v>
      </c>
      <c r="AH228" s="14">
        <f t="shared" si="126"/>
        <v>0</v>
      </c>
      <c r="AI228" s="15">
        <f t="shared" si="127"/>
        <v>0</v>
      </c>
      <c r="AJ228" s="16">
        <f t="shared" si="151"/>
        <v>0</v>
      </c>
      <c r="AK228" s="71">
        <v>0</v>
      </c>
      <c r="AL228" s="72">
        <v>0</v>
      </c>
      <c r="AM228" s="18">
        <f t="shared" si="128"/>
        <v>1</v>
      </c>
      <c r="AN228" s="14">
        <f t="shared" si="152"/>
        <v>0</v>
      </c>
      <c r="AO228" s="15">
        <f t="shared" si="153"/>
        <v>0</v>
      </c>
      <c r="AP228" s="16">
        <f t="shared" si="154"/>
        <v>0</v>
      </c>
      <c r="AQ228" s="19">
        <f t="shared" si="155"/>
        <v>0</v>
      </c>
      <c r="AR228" s="17">
        <f t="shared" si="156"/>
        <v>0</v>
      </c>
      <c r="AS228" s="18">
        <f t="shared" si="129"/>
        <v>1</v>
      </c>
      <c r="AT228" s="73">
        <v>0.87745652235414018</v>
      </c>
      <c r="AU228" s="14">
        <f t="shared" si="130"/>
        <v>0</v>
      </c>
      <c r="AV228" s="15">
        <f t="shared" si="160"/>
        <v>0</v>
      </c>
      <c r="AW228" s="74">
        <v>0.10999396599513919</v>
      </c>
      <c r="AX228" s="14">
        <f t="shared" si="131"/>
        <v>0</v>
      </c>
      <c r="AY228" s="15">
        <f t="shared" si="132"/>
        <v>0</v>
      </c>
      <c r="AZ228" s="75">
        <v>2.58E-2</v>
      </c>
      <c r="BA228" s="20">
        <f t="shared" si="133"/>
        <v>0</v>
      </c>
      <c r="BB228" s="20">
        <f t="shared" si="134"/>
        <v>0</v>
      </c>
      <c r="BC228" s="20">
        <f t="shared" si="135"/>
        <v>0</v>
      </c>
      <c r="BD228" s="21">
        <f t="shared" si="136"/>
        <v>0</v>
      </c>
      <c r="BE228" s="20">
        <f t="shared" si="157"/>
        <v>0</v>
      </c>
      <c r="BF228" s="20">
        <f t="shared" si="161"/>
        <v>0</v>
      </c>
      <c r="BG228" s="22">
        <f t="shared" si="164"/>
        <v>0</v>
      </c>
      <c r="BH228" s="22">
        <f t="shared" si="137"/>
        <v>0</v>
      </c>
      <c r="BI228" s="53">
        <v>1</v>
      </c>
      <c r="BJ228" s="22">
        <f t="shared" si="158"/>
        <v>0</v>
      </c>
      <c r="BK228" s="22">
        <f t="shared" si="159"/>
        <v>0</v>
      </c>
      <c r="BL228" s="23">
        <f t="shared" si="162"/>
        <v>0</v>
      </c>
    </row>
    <row r="229" spans="1:64" hidden="1" x14ac:dyDescent="0.25">
      <c r="A229" s="53">
        <v>4</v>
      </c>
      <c r="B229" s="53" t="s">
        <v>63</v>
      </c>
      <c r="C229" s="54" t="s">
        <v>64</v>
      </c>
      <c r="D229" s="54">
        <v>45291</v>
      </c>
      <c r="E229" s="55" t="s">
        <v>69</v>
      </c>
      <c r="F229" s="55" t="s">
        <v>66</v>
      </c>
      <c r="G229" s="56">
        <v>2023</v>
      </c>
      <c r="H229" s="57">
        <v>18170333</v>
      </c>
      <c r="I229" s="14">
        <f t="shared" si="138"/>
        <v>0</v>
      </c>
      <c r="J229" s="67">
        <v>18170333</v>
      </c>
      <c r="K229" s="57">
        <v>6688113</v>
      </c>
      <c r="L229" s="14">
        <f t="shared" si="139"/>
        <v>0</v>
      </c>
      <c r="M229" s="67">
        <v>6688113</v>
      </c>
      <c r="N229" s="14">
        <f t="shared" si="140"/>
        <v>11482220</v>
      </c>
      <c r="O229" s="14">
        <f t="shared" si="141"/>
        <v>0</v>
      </c>
      <c r="P229" s="15">
        <f t="shared" si="142"/>
        <v>11482220</v>
      </c>
      <c r="Q229" s="57">
        <v>18168333</v>
      </c>
      <c r="R229" s="57">
        <v>6687113</v>
      </c>
      <c r="S229" s="15">
        <f t="shared" si="163"/>
        <v>11481220</v>
      </c>
      <c r="T229" s="14">
        <f t="shared" si="143"/>
        <v>2000</v>
      </c>
      <c r="U229" s="14">
        <f t="shared" si="144"/>
        <v>1000</v>
      </c>
      <c r="V229" s="14">
        <f t="shared" si="145"/>
        <v>2000</v>
      </c>
      <c r="W229" s="14">
        <f t="shared" si="146"/>
        <v>1000</v>
      </c>
      <c r="X229" s="70">
        <v>1</v>
      </c>
      <c r="Y229" s="14">
        <f t="shared" si="147"/>
        <v>1000</v>
      </c>
      <c r="Z229" s="15">
        <f t="shared" si="148"/>
        <v>1000</v>
      </c>
      <c r="AA229" s="57">
        <v>18170333</v>
      </c>
      <c r="AB229" s="57">
        <v>6688113</v>
      </c>
      <c r="AC229" s="15">
        <f t="shared" si="125"/>
        <v>11482220</v>
      </c>
      <c r="AD229" s="14">
        <f t="shared" si="149"/>
        <v>0</v>
      </c>
      <c r="AE229" s="15">
        <f t="shared" si="150"/>
        <v>0</v>
      </c>
      <c r="AF229" s="70">
        <v>0.95899999999999996</v>
      </c>
      <c r="AG229" s="70">
        <v>0</v>
      </c>
      <c r="AH229" s="14">
        <f t="shared" si="126"/>
        <v>0</v>
      </c>
      <c r="AI229" s="15">
        <f t="shared" si="127"/>
        <v>0</v>
      </c>
      <c r="AJ229" s="16">
        <f t="shared" si="151"/>
        <v>0</v>
      </c>
      <c r="AK229" s="71">
        <v>0</v>
      </c>
      <c r="AL229" s="72">
        <v>0</v>
      </c>
      <c r="AM229" s="18">
        <f t="shared" si="128"/>
        <v>1</v>
      </c>
      <c r="AN229" s="14">
        <f t="shared" si="152"/>
        <v>1000</v>
      </c>
      <c r="AO229" s="15">
        <f t="shared" si="153"/>
        <v>1000</v>
      </c>
      <c r="AP229" s="16">
        <f t="shared" si="154"/>
        <v>0</v>
      </c>
      <c r="AQ229" s="19">
        <f t="shared" si="155"/>
        <v>0</v>
      </c>
      <c r="AR229" s="17">
        <f t="shared" si="156"/>
        <v>0</v>
      </c>
      <c r="AS229" s="18">
        <f t="shared" si="129"/>
        <v>1</v>
      </c>
      <c r="AT229" s="73">
        <v>0.87745652235414018</v>
      </c>
      <c r="AU229" s="14">
        <f t="shared" si="130"/>
        <v>0</v>
      </c>
      <c r="AV229" s="15">
        <f t="shared" si="160"/>
        <v>0</v>
      </c>
      <c r="AW229" s="74">
        <v>0.10999396599513919</v>
      </c>
      <c r="AX229" s="14">
        <f t="shared" si="131"/>
        <v>0</v>
      </c>
      <c r="AY229" s="15">
        <f t="shared" si="132"/>
        <v>0</v>
      </c>
      <c r="AZ229" s="75">
        <v>2.58E-2</v>
      </c>
      <c r="BA229" s="20">
        <f t="shared" si="133"/>
        <v>0</v>
      </c>
      <c r="BB229" s="20">
        <f t="shared" si="134"/>
        <v>0</v>
      </c>
      <c r="BC229" s="20">
        <f t="shared" si="135"/>
        <v>0</v>
      </c>
      <c r="BD229" s="21">
        <f t="shared" si="136"/>
        <v>0</v>
      </c>
      <c r="BE229" s="20">
        <f t="shared" si="157"/>
        <v>-1000</v>
      </c>
      <c r="BF229" s="20">
        <f t="shared" si="161"/>
        <v>-1000</v>
      </c>
      <c r="BG229" s="22">
        <f t="shared" si="164"/>
        <v>-1000</v>
      </c>
      <c r="BH229" s="22">
        <f t="shared" si="137"/>
        <v>0</v>
      </c>
      <c r="BI229" s="53">
        <v>1</v>
      </c>
      <c r="BJ229" s="22">
        <f t="shared" si="158"/>
        <v>0</v>
      </c>
      <c r="BK229" s="22">
        <f t="shared" si="159"/>
        <v>0</v>
      </c>
      <c r="BL229" s="23">
        <f t="shared" si="162"/>
        <v>-1000</v>
      </c>
    </row>
    <row r="230" spans="1:64" hidden="1" x14ac:dyDescent="0.25">
      <c r="A230" s="53">
        <v>4</v>
      </c>
      <c r="B230" s="53" t="s">
        <v>63</v>
      </c>
      <c r="C230" s="54" t="s">
        <v>64</v>
      </c>
      <c r="D230" s="54">
        <v>45291</v>
      </c>
      <c r="E230" s="55" t="s">
        <v>69</v>
      </c>
      <c r="F230" s="55" t="s">
        <v>66</v>
      </c>
      <c r="G230" s="56">
        <v>2024</v>
      </c>
      <c r="H230" s="57">
        <v>11847000</v>
      </c>
      <c r="I230" s="14">
        <f t="shared" si="138"/>
        <v>11237000</v>
      </c>
      <c r="J230" s="67">
        <v>23084000</v>
      </c>
      <c r="K230" s="57">
        <v>4916000</v>
      </c>
      <c r="L230" s="14">
        <f t="shared" si="139"/>
        <v>4663000</v>
      </c>
      <c r="M230" s="67">
        <v>9579000</v>
      </c>
      <c r="N230" s="14">
        <f t="shared" si="140"/>
        <v>6931000</v>
      </c>
      <c r="O230" s="14">
        <f t="shared" si="141"/>
        <v>6574000</v>
      </c>
      <c r="P230" s="15">
        <f t="shared" si="142"/>
        <v>13505000</v>
      </c>
      <c r="Q230" s="57">
        <v>10323000</v>
      </c>
      <c r="R230" s="57">
        <v>4284000</v>
      </c>
      <c r="S230" s="15">
        <f t="shared" si="163"/>
        <v>6039000</v>
      </c>
      <c r="T230" s="14">
        <f t="shared" si="143"/>
        <v>1524000</v>
      </c>
      <c r="U230" s="14">
        <f t="shared" si="144"/>
        <v>892000</v>
      </c>
      <c r="V230" s="14">
        <f t="shared" si="145"/>
        <v>12761000</v>
      </c>
      <c r="W230" s="14">
        <f t="shared" si="146"/>
        <v>7466000</v>
      </c>
      <c r="X230" s="70">
        <v>1</v>
      </c>
      <c r="Y230" s="14">
        <f t="shared" si="147"/>
        <v>892000</v>
      </c>
      <c r="Z230" s="15">
        <f t="shared" si="148"/>
        <v>7466000</v>
      </c>
      <c r="AA230" s="57">
        <v>0</v>
      </c>
      <c r="AB230" s="57">
        <v>0</v>
      </c>
      <c r="AC230" s="15">
        <f t="shared" si="125"/>
        <v>0</v>
      </c>
      <c r="AD230" s="14">
        <f t="shared" si="149"/>
        <v>23084000</v>
      </c>
      <c r="AE230" s="15">
        <f t="shared" si="150"/>
        <v>23084000</v>
      </c>
      <c r="AF230" s="70">
        <v>0.95399999999999996</v>
      </c>
      <c r="AG230" s="70">
        <v>0</v>
      </c>
      <c r="AH230" s="14">
        <f t="shared" si="126"/>
        <v>22022136</v>
      </c>
      <c r="AI230" s="15">
        <f t="shared" si="127"/>
        <v>22022136</v>
      </c>
      <c r="AJ230" s="16">
        <f t="shared" si="151"/>
        <v>6</v>
      </c>
      <c r="AK230" s="71">
        <v>9</v>
      </c>
      <c r="AL230" s="72">
        <v>5.2555040428474031E-2</v>
      </c>
      <c r="AM230" s="18">
        <f t="shared" si="128"/>
        <v>0.97471487166057658</v>
      </c>
      <c r="AN230" s="14">
        <f t="shared" si="152"/>
        <v>7277221.2318178648</v>
      </c>
      <c r="AO230" s="15">
        <f t="shared" si="153"/>
        <v>7277221.2318178648</v>
      </c>
      <c r="AP230" s="16">
        <f t="shared" si="154"/>
        <v>6</v>
      </c>
      <c r="AQ230" s="19">
        <f t="shared" si="155"/>
        <v>9</v>
      </c>
      <c r="AR230" s="17">
        <f t="shared" si="156"/>
        <v>5.2555040428474031E-2</v>
      </c>
      <c r="AS230" s="18">
        <f t="shared" si="129"/>
        <v>0.97471487166057658</v>
      </c>
      <c r="AT230" s="73">
        <v>0.87745652235414018</v>
      </c>
      <c r="AU230" s="14">
        <f t="shared" si="130"/>
        <v>18834870.529615302</v>
      </c>
      <c r="AV230" s="15">
        <f t="shared" si="160"/>
        <v>18834870.529615302</v>
      </c>
      <c r="AW230" s="74">
        <v>0.10999396599513919</v>
      </c>
      <c r="AX230" s="14">
        <f t="shared" si="131"/>
        <v>2422302.0783243305</v>
      </c>
      <c r="AY230" s="15">
        <f t="shared" si="132"/>
        <v>2071722.1085573549</v>
      </c>
      <c r="AZ230" s="75">
        <v>2.58E-2</v>
      </c>
      <c r="BA230" s="20">
        <f t="shared" si="133"/>
        <v>595567.19999999995</v>
      </c>
      <c r="BB230" s="20">
        <f t="shared" si="134"/>
        <v>580508.20691324887</v>
      </c>
      <c r="BC230" s="20">
        <f t="shared" si="135"/>
        <v>595567.19999999995</v>
      </c>
      <c r="BD230" s="21">
        <f t="shared" si="136"/>
        <v>580508.20691324887</v>
      </c>
      <c r="BE230" s="20">
        <f t="shared" si="157"/>
        <v>17574005.278324328</v>
      </c>
      <c r="BF230" s="20">
        <f t="shared" si="161"/>
        <v>14209879.61326804</v>
      </c>
      <c r="BG230" s="22">
        <f t="shared" si="164"/>
        <v>6039000</v>
      </c>
      <c r="BH230" s="22">
        <f t="shared" si="137"/>
        <v>-8170879.6132680401</v>
      </c>
      <c r="BI230" s="53">
        <v>1</v>
      </c>
      <c r="BJ230" s="22">
        <f t="shared" si="158"/>
        <v>11535005.278324328</v>
      </c>
      <c r="BK230" s="22">
        <f t="shared" si="159"/>
        <v>8170879.6132680401</v>
      </c>
      <c r="BL230" s="23">
        <f t="shared" si="162"/>
        <v>14209879.61326804</v>
      </c>
    </row>
    <row r="231" spans="1:64" hidden="1" x14ac:dyDescent="0.25">
      <c r="A231" s="53">
        <v>4</v>
      </c>
      <c r="B231" s="53" t="s">
        <v>63</v>
      </c>
      <c r="C231" s="54" t="s">
        <v>64</v>
      </c>
      <c r="D231" s="54">
        <v>45291</v>
      </c>
      <c r="E231" s="55" t="s">
        <v>70</v>
      </c>
      <c r="F231" s="55" t="s">
        <v>66</v>
      </c>
      <c r="G231" s="56">
        <v>2022</v>
      </c>
      <c r="H231" s="57">
        <v>24281121</v>
      </c>
      <c r="I231" s="14">
        <f t="shared" si="138"/>
        <v>0</v>
      </c>
      <c r="J231" s="67">
        <v>24281121</v>
      </c>
      <c r="K231" s="57">
        <v>7427662</v>
      </c>
      <c r="L231" s="14">
        <f t="shared" si="139"/>
        <v>0</v>
      </c>
      <c r="M231" s="67">
        <v>7427662</v>
      </c>
      <c r="N231" s="14">
        <f t="shared" si="140"/>
        <v>16853459</v>
      </c>
      <c r="O231" s="14">
        <f t="shared" si="141"/>
        <v>0</v>
      </c>
      <c r="P231" s="15">
        <f t="shared" si="142"/>
        <v>16853459</v>
      </c>
      <c r="Q231" s="57">
        <v>24281121</v>
      </c>
      <c r="R231" s="57">
        <v>7427662</v>
      </c>
      <c r="S231" s="15">
        <f t="shared" si="163"/>
        <v>16853459</v>
      </c>
      <c r="T231" s="14">
        <f t="shared" si="143"/>
        <v>0</v>
      </c>
      <c r="U231" s="14">
        <f t="shared" si="144"/>
        <v>0</v>
      </c>
      <c r="V231" s="14">
        <f t="shared" si="145"/>
        <v>0</v>
      </c>
      <c r="W231" s="14">
        <f t="shared" si="146"/>
        <v>0</v>
      </c>
      <c r="X231" s="70">
        <v>1</v>
      </c>
      <c r="Y231" s="14">
        <f t="shared" si="147"/>
        <v>0</v>
      </c>
      <c r="Z231" s="15">
        <f t="shared" si="148"/>
        <v>0</v>
      </c>
      <c r="AA231" s="57">
        <v>24281121</v>
      </c>
      <c r="AB231" s="57">
        <v>7427662</v>
      </c>
      <c r="AC231" s="15">
        <f t="shared" si="125"/>
        <v>16853459</v>
      </c>
      <c r="AD231" s="14">
        <f t="shared" si="149"/>
        <v>0</v>
      </c>
      <c r="AE231" s="15">
        <f t="shared" si="150"/>
        <v>0</v>
      </c>
      <c r="AF231" s="70">
        <v>0.89100000000000001</v>
      </c>
      <c r="AG231" s="70">
        <v>0</v>
      </c>
      <c r="AH231" s="14">
        <f t="shared" si="126"/>
        <v>0</v>
      </c>
      <c r="AI231" s="15">
        <f t="shared" si="127"/>
        <v>0</v>
      </c>
      <c r="AJ231" s="16">
        <f t="shared" si="151"/>
        <v>0</v>
      </c>
      <c r="AK231" s="71">
        <v>0</v>
      </c>
      <c r="AL231" s="72">
        <v>0</v>
      </c>
      <c r="AM231" s="18">
        <f t="shared" si="128"/>
        <v>1</v>
      </c>
      <c r="AN231" s="14">
        <f t="shared" si="152"/>
        <v>0</v>
      </c>
      <c r="AO231" s="15">
        <f t="shared" si="153"/>
        <v>0</v>
      </c>
      <c r="AP231" s="16">
        <f t="shared" si="154"/>
        <v>0</v>
      </c>
      <c r="AQ231" s="19">
        <f t="shared" si="155"/>
        <v>0</v>
      </c>
      <c r="AR231" s="17">
        <f t="shared" si="156"/>
        <v>0</v>
      </c>
      <c r="AS231" s="18">
        <f t="shared" si="129"/>
        <v>1</v>
      </c>
      <c r="AT231" s="73">
        <v>0.86200560565592232</v>
      </c>
      <c r="AU231" s="14">
        <f t="shared" si="130"/>
        <v>0</v>
      </c>
      <c r="AV231" s="15">
        <f t="shared" si="160"/>
        <v>0</v>
      </c>
      <c r="AW231" s="74">
        <v>8.839848032475417E-2</v>
      </c>
      <c r="AX231" s="14">
        <f t="shared" si="131"/>
        <v>0</v>
      </c>
      <c r="AY231" s="15">
        <f t="shared" si="132"/>
        <v>0</v>
      </c>
      <c r="AZ231" s="75">
        <v>1.35E-2</v>
      </c>
      <c r="BA231" s="20">
        <f t="shared" si="133"/>
        <v>0</v>
      </c>
      <c r="BB231" s="20">
        <f t="shared" si="134"/>
        <v>0</v>
      </c>
      <c r="BC231" s="20">
        <f t="shared" si="135"/>
        <v>0</v>
      </c>
      <c r="BD231" s="21">
        <f t="shared" si="136"/>
        <v>0</v>
      </c>
      <c r="BE231" s="20">
        <f t="shared" si="157"/>
        <v>0</v>
      </c>
      <c r="BF231" s="20">
        <f t="shared" si="161"/>
        <v>0</v>
      </c>
      <c r="BG231" s="22">
        <f t="shared" si="164"/>
        <v>0</v>
      </c>
      <c r="BH231" s="22">
        <f t="shared" si="137"/>
        <v>0</v>
      </c>
      <c r="BI231" s="53">
        <v>1</v>
      </c>
      <c r="BJ231" s="22">
        <f t="shared" si="158"/>
        <v>0</v>
      </c>
      <c r="BK231" s="22">
        <f t="shared" si="159"/>
        <v>0</v>
      </c>
      <c r="BL231" s="23">
        <f t="shared" si="162"/>
        <v>0</v>
      </c>
    </row>
    <row r="232" spans="1:64" hidden="1" x14ac:dyDescent="0.25">
      <c r="A232" s="53">
        <v>4</v>
      </c>
      <c r="B232" s="53" t="s">
        <v>63</v>
      </c>
      <c r="C232" s="54" t="s">
        <v>64</v>
      </c>
      <c r="D232" s="54">
        <v>45291</v>
      </c>
      <c r="E232" s="55" t="s">
        <v>70</v>
      </c>
      <c r="F232" s="55" t="s">
        <v>66</v>
      </c>
      <c r="G232" s="56">
        <v>2023</v>
      </c>
      <c r="H232" s="57">
        <v>24441269</v>
      </c>
      <c r="I232" s="14">
        <f t="shared" si="138"/>
        <v>0</v>
      </c>
      <c r="J232" s="67">
        <v>24441269</v>
      </c>
      <c r="K232" s="57">
        <v>8271812</v>
      </c>
      <c r="L232" s="14">
        <f t="shared" si="139"/>
        <v>0</v>
      </c>
      <c r="M232" s="67">
        <v>8271812</v>
      </c>
      <c r="N232" s="14">
        <f t="shared" si="140"/>
        <v>16169457</v>
      </c>
      <c r="O232" s="14">
        <f t="shared" si="141"/>
        <v>0</v>
      </c>
      <c r="P232" s="15">
        <f t="shared" si="142"/>
        <v>16169457</v>
      </c>
      <c r="Q232" s="57">
        <v>24099269</v>
      </c>
      <c r="R232" s="57">
        <v>8148812</v>
      </c>
      <c r="S232" s="15">
        <f t="shared" si="163"/>
        <v>15950457</v>
      </c>
      <c r="T232" s="14">
        <f t="shared" si="143"/>
        <v>342000</v>
      </c>
      <c r="U232" s="14">
        <f t="shared" si="144"/>
        <v>219000</v>
      </c>
      <c r="V232" s="14">
        <f t="shared" si="145"/>
        <v>342000</v>
      </c>
      <c r="W232" s="14">
        <f t="shared" si="146"/>
        <v>219000</v>
      </c>
      <c r="X232" s="70">
        <v>1</v>
      </c>
      <c r="Y232" s="14">
        <f t="shared" si="147"/>
        <v>219000</v>
      </c>
      <c r="Z232" s="15">
        <f t="shared" si="148"/>
        <v>219000</v>
      </c>
      <c r="AA232" s="57">
        <v>24441269</v>
      </c>
      <c r="AB232" s="57">
        <v>8271812</v>
      </c>
      <c r="AC232" s="15">
        <f t="shared" si="125"/>
        <v>16169457</v>
      </c>
      <c r="AD232" s="14">
        <f t="shared" si="149"/>
        <v>0</v>
      </c>
      <c r="AE232" s="15">
        <f t="shared" si="150"/>
        <v>0</v>
      </c>
      <c r="AF232" s="70">
        <v>1.0209999999999999</v>
      </c>
      <c r="AG232" s="70">
        <v>0</v>
      </c>
      <c r="AH232" s="14">
        <f t="shared" si="126"/>
        <v>0</v>
      </c>
      <c r="AI232" s="15">
        <f t="shared" si="127"/>
        <v>0</v>
      </c>
      <c r="AJ232" s="16">
        <f t="shared" si="151"/>
        <v>0</v>
      </c>
      <c r="AK232" s="71">
        <v>0</v>
      </c>
      <c r="AL232" s="72">
        <v>0</v>
      </c>
      <c r="AM232" s="18">
        <f t="shared" si="128"/>
        <v>1</v>
      </c>
      <c r="AN232" s="14">
        <f t="shared" si="152"/>
        <v>219000</v>
      </c>
      <c r="AO232" s="15">
        <f t="shared" si="153"/>
        <v>219000</v>
      </c>
      <c r="AP232" s="16">
        <f t="shared" si="154"/>
        <v>0</v>
      </c>
      <c r="AQ232" s="19">
        <f t="shared" si="155"/>
        <v>0</v>
      </c>
      <c r="AR232" s="17">
        <f t="shared" si="156"/>
        <v>0</v>
      </c>
      <c r="AS232" s="18">
        <f t="shared" si="129"/>
        <v>1</v>
      </c>
      <c r="AT232" s="73">
        <v>0.86200560565592232</v>
      </c>
      <c r="AU232" s="14">
        <f t="shared" si="130"/>
        <v>0</v>
      </c>
      <c r="AV232" s="15">
        <f t="shared" si="160"/>
        <v>0</v>
      </c>
      <c r="AW232" s="74">
        <v>8.839848032475417E-2</v>
      </c>
      <c r="AX232" s="14">
        <f t="shared" si="131"/>
        <v>0</v>
      </c>
      <c r="AY232" s="15">
        <f t="shared" si="132"/>
        <v>0</v>
      </c>
      <c r="AZ232" s="75">
        <v>1.35E-2</v>
      </c>
      <c r="BA232" s="20">
        <f t="shared" si="133"/>
        <v>0</v>
      </c>
      <c r="BB232" s="20">
        <f t="shared" si="134"/>
        <v>0</v>
      </c>
      <c r="BC232" s="20">
        <f t="shared" si="135"/>
        <v>0</v>
      </c>
      <c r="BD232" s="21">
        <f t="shared" si="136"/>
        <v>0</v>
      </c>
      <c r="BE232" s="20">
        <f t="shared" si="157"/>
        <v>-219000</v>
      </c>
      <c r="BF232" s="20">
        <f t="shared" si="161"/>
        <v>-219000</v>
      </c>
      <c r="BG232" s="22">
        <f t="shared" si="164"/>
        <v>-219000</v>
      </c>
      <c r="BH232" s="22">
        <f t="shared" si="137"/>
        <v>0</v>
      </c>
      <c r="BI232" s="53">
        <v>1</v>
      </c>
      <c r="BJ232" s="22">
        <f t="shared" si="158"/>
        <v>0</v>
      </c>
      <c r="BK232" s="22">
        <f t="shared" si="159"/>
        <v>0</v>
      </c>
      <c r="BL232" s="23">
        <f t="shared" si="162"/>
        <v>-219000</v>
      </c>
    </row>
    <row r="233" spans="1:64" hidden="1" x14ac:dyDescent="0.25">
      <c r="A233" s="53">
        <v>4</v>
      </c>
      <c r="B233" s="53" t="s">
        <v>63</v>
      </c>
      <c r="C233" s="54" t="s">
        <v>64</v>
      </c>
      <c r="D233" s="54">
        <v>45291</v>
      </c>
      <c r="E233" s="55" t="s">
        <v>70</v>
      </c>
      <c r="F233" s="55" t="s">
        <v>66</v>
      </c>
      <c r="G233" s="56">
        <v>2024</v>
      </c>
      <c r="H233" s="57">
        <v>14312000</v>
      </c>
      <c r="I233" s="14">
        <f t="shared" si="138"/>
        <v>16830000</v>
      </c>
      <c r="J233" s="67">
        <v>31142000</v>
      </c>
      <c r="K233" s="57">
        <v>5137000</v>
      </c>
      <c r="L233" s="14">
        <f t="shared" si="139"/>
        <v>6043000</v>
      </c>
      <c r="M233" s="67">
        <v>11180000</v>
      </c>
      <c r="N233" s="14">
        <f t="shared" si="140"/>
        <v>9175000</v>
      </c>
      <c r="O233" s="14">
        <f t="shared" si="141"/>
        <v>10787000</v>
      </c>
      <c r="P233" s="15">
        <f t="shared" si="142"/>
        <v>19962000</v>
      </c>
      <c r="Q233" s="57">
        <v>12737000</v>
      </c>
      <c r="R233" s="57">
        <v>4572000</v>
      </c>
      <c r="S233" s="15">
        <f t="shared" si="163"/>
        <v>8165000</v>
      </c>
      <c r="T233" s="14">
        <f t="shared" si="143"/>
        <v>1575000</v>
      </c>
      <c r="U233" s="14">
        <f t="shared" si="144"/>
        <v>1010000</v>
      </c>
      <c r="V233" s="14">
        <f t="shared" si="145"/>
        <v>18405000</v>
      </c>
      <c r="W233" s="14">
        <f t="shared" si="146"/>
        <v>11797000</v>
      </c>
      <c r="X233" s="70">
        <v>1</v>
      </c>
      <c r="Y233" s="14">
        <f t="shared" si="147"/>
        <v>1010000</v>
      </c>
      <c r="Z233" s="15">
        <f t="shared" si="148"/>
        <v>11797000</v>
      </c>
      <c r="AA233" s="57">
        <v>0</v>
      </c>
      <c r="AB233" s="57">
        <v>0</v>
      </c>
      <c r="AC233" s="15">
        <f t="shared" si="125"/>
        <v>0</v>
      </c>
      <c r="AD233" s="14">
        <f t="shared" si="149"/>
        <v>31142000</v>
      </c>
      <c r="AE233" s="15">
        <f t="shared" si="150"/>
        <v>31142000</v>
      </c>
      <c r="AF233" s="70">
        <v>1.0209999999999999</v>
      </c>
      <c r="AG233" s="70">
        <v>0</v>
      </c>
      <c r="AH233" s="14">
        <f t="shared" si="126"/>
        <v>31795981.999999996</v>
      </c>
      <c r="AI233" s="15">
        <f t="shared" si="127"/>
        <v>31795981.999999996</v>
      </c>
      <c r="AJ233" s="16">
        <f t="shared" si="151"/>
        <v>6</v>
      </c>
      <c r="AK233" s="71">
        <v>9</v>
      </c>
      <c r="AL233" s="72">
        <v>5.2555040428474031E-2</v>
      </c>
      <c r="AM233" s="18">
        <f t="shared" si="128"/>
        <v>0.97471487166057658</v>
      </c>
      <c r="AN233" s="14">
        <f t="shared" si="152"/>
        <v>11498711.340979822</v>
      </c>
      <c r="AO233" s="15">
        <f t="shared" si="153"/>
        <v>11498711.340979822</v>
      </c>
      <c r="AP233" s="16">
        <f t="shared" si="154"/>
        <v>6</v>
      </c>
      <c r="AQ233" s="19">
        <f t="shared" si="155"/>
        <v>9</v>
      </c>
      <c r="AR233" s="17">
        <f t="shared" si="156"/>
        <v>5.2555040428474031E-2</v>
      </c>
      <c r="AS233" s="18">
        <f t="shared" si="129"/>
        <v>0.97471487166057658</v>
      </c>
      <c r="AT233" s="73">
        <v>0.86200560565592232</v>
      </c>
      <c r="AU233" s="14">
        <f t="shared" si="130"/>
        <v>26715291.966038544</v>
      </c>
      <c r="AV233" s="15">
        <f t="shared" si="160"/>
        <v>26715291.966038544</v>
      </c>
      <c r="AW233" s="74">
        <v>8.839848032475417E-2</v>
      </c>
      <c r="AX233" s="14">
        <f t="shared" si="131"/>
        <v>2810716.4892332372</v>
      </c>
      <c r="AY233" s="15">
        <f t="shared" si="132"/>
        <v>2361591.2112299213</v>
      </c>
      <c r="AZ233" s="75">
        <v>1.35E-2</v>
      </c>
      <c r="BA233" s="20">
        <f t="shared" si="133"/>
        <v>420417</v>
      </c>
      <c r="BB233" s="20">
        <f t="shared" si="134"/>
        <v>409786.70219892461</v>
      </c>
      <c r="BC233" s="20">
        <f t="shared" si="135"/>
        <v>420417</v>
      </c>
      <c r="BD233" s="21">
        <f t="shared" si="136"/>
        <v>409786.70219892461</v>
      </c>
      <c r="BE233" s="20">
        <f t="shared" si="157"/>
        <v>23230115.489233233</v>
      </c>
      <c r="BF233" s="20">
        <f t="shared" si="161"/>
        <v>17987958.538487568</v>
      </c>
      <c r="BG233" s="22">
        <f t="shared" si="164"/>
        <v>8165000</v>
      </c>
      <c r="BH233" s="22">
        <f t="shared" si="137"/>
        <v>-9822958.5384875685</v>
      </c>
      <c r="BI233" s="53">
        <v>1</v>
      </c>
      <c r="BJ233" s="22">
        <f t="shared" si="158"/>
        <v>15065115.489233233</v>
      </c>
      <c r="BK233" s="22">
        <f t="shared" si="159"/>
        <v>9822958.5384875685</v>
      </c>
      <c r="BL233" s="23">
        <f t="shared" si="162"/>
        <v>17987958.538487568</v>
      </c>
    </row>
    <row r="234" spans="1:64" hidden="1" x14ac:dyDescent="0.25">
      <c r="A234" s="53">
        <v>4</v>
      </c>
      <c r="B234" s="53" t="s">
        <v>63</v>
      </c>
      <c r="C234" s="54" t="s">
        <v>64</v>
      </c>
      <c r="D234" s="54">
        <v>45291</v>
      </c>
      <c r="E234" s="55" t="s">
        <v>71</v>
      </c>
      <c r="F234" s="55" t="s">
        <v>66</v>
      </c>
      <c r="G234" s="56">
        <v>2022</v>
      </c>
      <c r="H234" s="57">
        <v>6396846</v>
      </c>
      <c r="I234" s="14">
        <f t="shared" si="138"/>
        <v>0</v>
      </c>
      <c r="J234" s="67">
        <v>6396846</v>
      </c>
      <c r="K234" s="57">
        <v>1798232</v>
      </c>
      <c r="L234" s="14">
        <f t="shared" si="139"/>
        <v>0</v>
      </c>
      <c r="M234" s="67">
        <v>1798232</v>
      </c>
      <c r="N234" s="14">
        <f t="shared" si="140"/>
        <v>4598614</v>
      </c>
      <c r="O234" s="14">
        <f t="shared" si="141"/>
        <v>0</v>
      </c>
      <c r="P234" s="15">
        <f t="shared" si="142"/>
        <v>4598614</v>
      </c>
      <c r="Q234" s="57">
        <v>6396846</v>
      </c>
      <c r="R234" s="57">
        <v>1798232</v>
      </c>
      <c r="S234" s="15">
        <f t="shared" si="163"/>
        <v>4598614</v>
      </c>
      <c r="T234" s="14">
        <f t="shared" si="143"/>
        <v>0</v>
      </c>
      <c r="U234" s="14">
        <f t="shared" si="144"/>
        <v>0</v>
      </c>
      <c r="V234" s="14">
        <f t="shared" si="145"/>
        <v>0</v>
      </c>
      <c r="W234" s="14">
        <f t="shared" si="146"/>
        <v>0</v>
      </c>
      <c r="X234" s="70">
        <v>1</v>
      </c>
      <c r="Y234" s="14">
        <f t="shared" si="147"/>
        <v>0</v>
      </c>
      <c r="Z234" s="15">
        <f t="shared" si="148"/>
        <v>0</v>
      </c>
      <c r="AA234" s="57">
        <v>6396846</v>
      </c>
      <c r="AB234" s="57">
        <v>1798232.0000000002</v>
      </c>
      <c r="AC234" s="15">
        <f t="shared" si="125"/>
        <v>4598614</v>
      </c>
      <c r="AD234" s="14">
        <f t="shared" si="149"/>
        <v>0</v>
      </c>
      <c r="AE234" s="15">
        <f t="shared" si="150"/>
        <v>0</v>
      </c>
      <c r="AF234" s="70">
        <v>0.86299999999999999</v>
      </c>
      <c r="AG234" s="70">
        <v>0</v>
      </c>
      <c r="AH234" s="14">
        <f t="shared" si="126"/>
        <v>0</v>
      </c>
      <c r="AI234" s="15">
        <f t="shared" si="127"/>
        <v>0</v>
      </c>
      <c r="AJ234" s="16">
        <f t="shared" si="151"/>
        <v>0</v>
      </c>
      <c r="AK234" s="71">
        <v>0</v>
      </c>
      <c r="AL234" s="72">
        <v>0</v>
      </c>
      <c r="AM234" s="18">
        <f t="shared" si="128"/>
        <v>1</v>
      </c>
      <c r="AN234" s="14">
        <f t="shared" si="152"/>
        <v>0</v>
      </c>
      <c r="AO234" s="15">
        <f t="shared" si="153"/>
        <v>0</v>
      </c>
      <c r="AP234" s="16">
        <f t="shared" si="154"/>
        <v>0</v>
      </c>
      <c r="AQ234" s="19">
        <f t="shared" si="155"/>
        <v>0</v>
      </c>
      <c r="AR234" s="17">
        <f t="shared" si="156"/>
        <v>0</v>
      </c>
      <c r="AS234" s="18">
        <f t="shared" si="129"/>
        <v>1</v>
      </c>
      <c r="AT234" s="73">
        <v>0.89014911840146116</v>
      </c>
      <c r="AU234" s="14">
        <f t="shared" si="130"/>
        <v>0</v>
      </c>
      <c r="AV234" s="15">
        <f t="shared" si="160"/>
        <v>0</v>
      </c>
      <c r="AW234" s="74">
        <v>7.3309423347455327E-2</v>
      </c>
      <c r="AX234" s="14">
        <f t="shared" si="131"/>
        <v>0</v>
      </c>
      <c r="AY234" s="15">
        <f t="shared" si="132"/>
        <v>0</v>
      </c>
      <c r="AZ234" s="75">
        <v>1.9599999999999999E-2</v>
      </c>
      <c r="BA234" s="20">
        <f t="shared" si="133"/>
        <v>0</v>
      </c>
      <c r="BB234" s="20">
        <f t="shared" si="134"/>
        <v>0</v>
      </c>
      <c r="BC234" s="20">
        <f t="shared" si="135"/>
        <v>0</v>
      </c>
      <c r="BD234" s="21">
        <f t="shared" si="136"/>
        <v>0</v>
      </c>
      <c r="BE234" s="20">
        <f t="shared" si="157"/>
        <v>0</v>
      </c>
      <c r="BF234" s="20">
        <f t="shared" si="161"/>
        <v>0</v>
      </c>
      <c r="BG234" s="22">
        <f t="shared" si="164"/>
        <v>0</v>
      </c>
      <c r="BH234" s="22">
        <f t="shared" si="137"/>
        <v>0</v>
      </c>
      <c r="BI234" s="53">
        <v>1</v>
      </c>
      <c r="BJ234" s="22">
        <f t="shared" si="158"/>
        <v>0</v>
      </c>
      <c r="BK234" s="22">
        <f t="shared" si="159"/>
        <v>0</v>
      </c>
      <c r="BL234" s="23">
        <f t="shared" si="162"/>
        <v>0</v>
      </c>
    </row>
    <row r="235" spans="1:64" hidden="1" x14ac:dyDescent="0.25">
      <c r="A235" s="53">
        <v>4</v>
      </c>
      <c r="B235" s="53" t="s">
        <v>63</v>
      </c>
      <c r="C235" s="54" t="s">
        <v>64</v>
      </c>
      <c r="D235" s="54">
        <v>45291</v>
      </c>
      <c r="E235" s="55" t="s">
        <v>71</v>
      </c>
      <c r="F235" s="55" t="s">
        <v>66</v>
      </c>
      <c r="G235" s="56">
        <v>2023</v>
      </c>
      <c r="H235" s="57">
        <v>4220254</v>
      </c>
      <c r="I235" s="14">
        <f t="shared" si="138"/>
        <v>0</v>
      </c>
      <c r="J235" s="67">
        <v>4220254</v>
      </c>
      <c r="K235" s="57">
        <v>1334830</v>
      </c>
      <c r="L235" s="14">
        <f t="shared" si="139"/>
        <v>0</v>
      </c>
      <c r="M235" s="67">
        <v>1334830</v>
      </c>
      <c r="N235" s="14">
        <f t="shared" si="140"/>
        <v>2885424</v>
      </c>
      <c r="O235" s="14">
        <f t="shared" si="141"/>
        <v>0</v>
      </c>
      <c r="P235" s="15">
        <f t="shared" si="142"/>
        <v>2885424</v>
      </c>
      <c r="Q235" s="57">
        <v>4220254</v>
      </c>
      <c r="R235" s="57">
        <v>1334830</v>
      </c>
      <c r="S235" s="15">
        <f t="shared" si="163"/>
        <v>2885424</v>
      </c>
      <c r="T235" s="14">
        <f t="shared" si="143"/>
        <v>0</v>
      </c>
      <c r="U235" s="14">
        <f t="shared" si="144"/>
        <v>0</v>
      </c>
      <c r="V235" s="14">
        <f t="shared" si="145"/>
        <v>0</v>
      </c>
      <c r="W235" s="14">
        <f t="shared" si="146"/>
        <v>0</v>
      </c>
      <c r="X235" s="70">
        <v>1</v>
      </c>
      <c r="Y235" s="14">
        <f t="shared" si="147"/>
        <v>0</v>
      </c>
      <c r="Z235" s="15">
        <f t="shared" si="148"/>
        <v>0</v>
      </c>
      <c r="AA235" s="57">
        <v>4220254</v>
      </c>
      <c r="AB235" s="57">
        <v>1334830</v>
      </c>
      <c r="AC235" s="15">
        <f t="shared" si="125"/>
        <v>2885424</v>
      </c>
      <c r="AD235" s="14">
        <f t="shared" si="149"/>
        <v>0</v>
      </c>
      <c r="AE235" s="15">
        <f t="shared" si="150"/>
        <v>0</v>
      </c>
      <c r="AF235" s="70">
        <v>1</v>
      </c>
      <c r="AG235" s="70">
        <v>0</v>
      </c>
      <c r="AH235" s="14">
        <f t="shared" si="126"/>
        <v>0</v>
      </c>
      <c r="AI235" s="15">
        <f t="shared" si="127"/>
        <v>0</v>
      </c>
      <c r="AJ235" s="16">
        <f t="shared" si="151"/>
        <v>0</v>
      </c>
      <c r="AK235" s="71">
        <v>0</v>
      </c>
      <c r="AL235" s="72">
        <v>0</v>
      </c>
      <c r="AM235" s="18">
        <f t="shared" si="128"/>
        <v>1</v>
      </c>
      <c r="AN235" s="14">
        <f t="shared" si="152"/>
        <v>0</v>
      </c>
      <c r="AO235" s="15">
        <f t="shared" si="153"/>
        <v>0</v>
      </c>
      <c r="AP235" s="16">
        <f t="shared" si="154"/>
        <v>0</v>
      </c>
      <c r="AQ235" s="19">
        <f t="shared" si="155"/>
        <v>0</v>
      </c>
      <c r="AR235" s="17">
        <f t="shared" si="156"/>
        <v>0</v>
      </c>
      <c r="AS235" s="18">
        <f t="shared" si="129"/>
        <v>1</v>
      </c>
      <c r="AT235" s="73">
        <v>0.89014911840146116</v>
      </c>
      <c r="AU235" s="14">
        <f t="shared" si="130"/>
        <v>0</v>
      </c>
      <c r="AV235" s="15">
        <f t="shared" si="160"/>
        <v>0</v>
      </c>
      <c r="AW235" s="74">
        <v>7.3309423347455327E-2</v>
      </c>
      <c r="AX235" s="14">
        <f t="shared" si="131"/>
        <v>0</v>
      </c>
      <c r="AY235" s="15">
        <f t="shared" si="132"/>
        <v>0</v>
      </c>
      <c r="AZ235" s="75">
        <v>1.9599999999999999E-2</v>
      </c>
      <c r="BA235" s="20">
        <f t="shared" si="133"/>
        <v>0</v>
      </c>
      <c r="BB235" s="20">
        <f t="shared" si="134"/>
        <v>0</v>
      </c>
      <c r="BC235" s="20">
        <f t="shared" si="135"/>
        <v>0</v>
      </c>
      <c r="BD235" s="21">
        <f t="shared" si="136"/>
        <v>0</v>
      </c>
      <c r="BE235" s="20">
        <f t="shared" si="157"/>
        <v>0</v>
      </c>
      <c r="BF235" s="20">
        <f t="shared" si="161"/>
        <v>0</v>
      </c>
      <c r="BG235" s="22">
        <f t="shared" si="164"/>
        <v>0</v>
      </c>
      <c r="BH235" s="22">
        <f t="shared" si="137"/>
        <v>0</v>
      </c>
      <c r="BI235" s="53">
        <v>1</v>
      </c>
      <c r="BJ235" s="22">
        <f t="shared" si="158"/>
        <v>0</v>
      </c>
      <c r="BK235" s="22">
        <f t="shared" si="159"/>
        <v>0</v>
      </c>
      <c r="BL235" s="23">
        <f t="shared" si="162"/>
        <v>0</v>
      </c>
    </row>
    <row r="236" spans="1:64" hidden="1" x14ac:dyDescent="0.25">
      <c r="A236" s="53">
        <v>4</v>
      </c>
      <c r="B236" s="53" t="s">
        <v>63</v>
      </c>
      <c r="C236" s="54" t="s">
        <v>64</v>
      </c>
      <c r="D236" s="54">
        <v>45291</v>
      </c>
      <c r="E236" s="55" t="s">
        <v>71</v>
      </c>
      <c r="F236" s="55" t="s">
        <v>66</v>
      </c>
      <c r="G236" s="56">
        <v>2024</v>
      </c>
      <c r="H236" s="57">
        <v>1700000</v>
      </c>
      <c r="I236" s="14">
        <f t="shared" si="138"/>
        <v>2210000</v>
      </c>
      <c r="J236" s="67">
        <v>3910000</v>
      </c>
      <c r="K236" s="57">
        <v>601000</v>
      </c>
      <c r="L236" s="14">
        <f t="shared" si="139"/>
        <v>780000</v>
      </c>
      <c r="M236" s="67">
        <v>1381000</v>
      </c>
      <c r="N236" s="14">
        <f t="shared" si="140"/>
        <v>1099000</v>
      </c>
      <c r="O236" s="14">
        <f t="shared" si="141"/>
        <v>1430000</v>
      </c>
      <c r="P236" s="15">
        <f t="shared" si="142"/>
        <v>2529000</v>
      </c>
      <c r="Q236" s="57">
        <v>1521000</v>
      </c>
      <c r="R236" s="57">
        <v>538000</v>
      </c>
      <c r="S236" s="15">
        <f t="shared" si="163"/>
        <v>983000</v>
      </c>
      <c r="T236" s="14">
        <f t="shared" si="143"/>
        <v>179000</v>
      </c>
      <c r="U236" s="14">
        <f t="shared" si="144"/>
        <v>116000</v>
      </c>
      <c r="V236" s="14">
        <f t="shared" si="145"/>
        <v>2389000</v>
      </c>
      <c r="W236" s="14">
        <f t="shared" si="146"/>
        <v>1546000</v>
      </c>
      <c r="X236" s="70">
        <v>1</v>
      </c>
      <c r="Y236" s="14">
        <f t="shared" si="147"/>
        <v>116000</v>
      </c>
      <c r="Z236" s="15">
        <f t="shared" si="148"/>
        <v>1546000</v>
      </c>
      <c r="AA236" s="57">
        <v>0</v>
      </c>
      <c r="AB236" s="57">
        <v>0</v>
      </c>
      <c r="AC236" s="15">
        <f t="shared" si="125"/>
        <v>0</v>
      </c>
      <c r="AD236" s="14">
        <f t="shared" si="149"/>
        <v>3910000</v>
      </c>
      <c r="AE236" s="15">
        <f t="shared" si="150"/>
        <v>3910000</v>
      </c>
      <c r="AF236" s="70">
        <v>1</v>
      </c>
      <c r="AG236" s="70">
        <v>0</v>
      </c>
      <c r="AH236" s="14">
        <f t="shared" si="126"/>
        <v>3910000</v>
      </c>
      <c r="AI236" s="15">
        <f t="shared" si="127"/>
        <v>3910000</v>
      </c>
      <c r="AJ236" s="16">
        <f t="shared" si="151"/>
        <v>6</v>
      </c>
      <c r="AK236" s="71">
        <v>9</v>
      </c>
      <c r="AL236" s="72">
        <v>5.2555040428474031E-2</v>
      </c>
      <c r="AM236" s="18">
        <f t="shared" si="128"/>
        <v>0.97471487166057658</v>
      </c>
      <c r="AN236" s="14">
        <f t="shared" si="152"/>
        <v>1506909.1915872514</v>
      </c>
      <c r="AO236" s="15">
        <f t="shared" si="153"/>
        <v>1506909.1915872514</v>
      </c>
      <c r="AP236" s="16">
        <f t="shared" si="154"/>
        <v>6</v>
      </c>
      <c r="AQ236" s="19">
        <f t="shared" si="155"/>
        <v>9</v>
      </c>
      <c r="AR236" s="17">
        <f t="shared" si="156"/>
        <v>5.2555040428474031E-2</v>
      </c>
      <c r="AS236" s="18">
        <f t="shared" si="129"/>
        <v>0.97471487166057658</v>
      </c>
      <c r="AT236" s="73">
        <v>0.89014911840146116</v>
      </c>
      <c r="AU236" s="14">
        <f t="shared" si="130"/>
        <v>3392478.5922726914</v>
      </c>
      <c r="AV236" s="15">
        <f t="shared" si="160"/>
        <v>3392478.5922726914</v>
      </c>
      <c r="AW236" s="74">
        <v>7.3309423347455327E-2</v>
      </c>
      <c r="AX236" s="14">
        <f t="shared" si="131"/>
        <v>286639.84528855031</v>
      </c>
      <c r="AY236" s="15">
        <f t="shared" si="132"/>
        <v>248700.64931809803</v>
      </c>
      <c r="AZ236" s="75">
        <v>1.9599999999999999E-2</v>
      </c>
      <c r="BA236" s="20">
        <f t="shared" si="133"/>
        <v>76636</v>
      </c>
      <c r="BB236" s="20">
        <f t="shared" si="134"/>
        <v>74698.248904579945</v>
      </c>
      <c r="BC236" s="20">
        <f t="shared" si="135"/>
        <v>76636</v>
      </c>
      <c r="BD236" s="21">
        <f t="shared" si="136"/>
        <v>74698.248904579945</v>
      </c>
      <c r="BE236" s="20">
        <f t="shared" si="157"/>
        <v>2727275.8452885505</v>
      </c>
      <c r="BF236" s="20">
        <f t="shared" si="161"/>
        <v>2208968.2989081182</v>
      </c>
      <c r="BG236" s="22">
        <f t="shared" si="164"/>
        <v>983000</v>
      </c>
      <c r="BH236" s="22">
        <f t="shared" si="137"/>
        <v>-1225968.2989081182</v>
      </c>
      <c r="BI236" s="53">
        <v>1</v>
      </c>
      <c r="BJ236" s="22">
        <f t="shared" si="158"/>
        <v>1744275.8452885505</v>
      </c>
      <c r="BK236" s="22">
        <f t="shared" si="159"/>
        <v>1225968.2989081182</v>
      </c>
      <c r="BL236" s="23">
        <f t="shared" si="162"/>
        <v>2208968.2989081182</v>
      </c>
    </row>
    <row r="237" spans="1:64" hidden="1" x14ac:dyDescent="0.25">
      <c r="A237" s="53">
        <v>4</v>
      </c>
      <c r="B237" s="53" t="s">
        <v>63</v>
      </c>
      <c r="C237" s="54" t="s">
        <v>64</v>
      </c>
      <c r="D237" s="54">
        <v>45322</v>
      </c>
      <c r="E237" s="55" t="s">
        <v>65</v>
      </c>
      <c r="F237" s="55" t="s">
        <v>66</v>
      </c>
      <c r="G237" s="56">
        <v>2023</v>
      </c>
      <c r="H237" s="57">
        <v>525829018</v>
      </c>
      <c r="I237" s="14">
        <f t="shared" si="138"/>
        <v>0</v>
      </c>
      <c r="J237" s="67">
        <v>525829018</v>
      </c>
      <c r="K237" s="57">
        <v>157396496</v>
      </c>
      <c r="L237" s="14">
        <f t="shared" si="139"/>
        <v>0</v>
      </c>
      <c r="M237" s="67">
        <v>157396496</v>
      </c>
      <c r="N237" s="14">
        <f t="shared" si="140"/>
        <v>368432522</v>
      </c>
      <c r="O237" s="14">
        <f t="shared" si="141"/>
        <v>0</v>
      </c>
      <c r="P237" s="15">
        <f t="shared" si="142"/>
        <v>368432522</v>
      </c>
      <c r="Q237" s="57">
        <v>525829018</v>
      </c>
      <c r="R237" s="57">
        <v>157396496</v>
      </c>
      <c r="S237" s="15">
        <f t="shared" si="163"/>
        <v>368432522</v>
      </c>
      <c r="T237" s="14">
        <f t="shared" si="143"/>
        <v>0</v>
      </c>
      <c r="U237" s="14">
        <f t="shared" si="144"/>
        <v>0</v>
      </c>
      <c r="V237" s="14">
        <f t="shared" si="145"/>
        <v>0</v>
      </c>
      <c r="W237" s="14">
        <f t="shared" si="146"/>
        <v>0</v>
      </c>
      <c r="X237" s="70">
        <v>1</v>
      </c>
      <c r="Y237" s="14">
        <f t="shared" si="147"/>
        <v>0</v>
      </c>
      <c r="Z237" s="15">
        <f t="shared" si="148"/>
        <v>0</v>
      </c>
      <c r="AA237" s="57">
        <v>525829018</v>
      </c>
      <c r="AB237" s="57">
        <v>157396496</v>
      </c>
      <c r="AC237" s="15">
        <f t="shared" si="125"/>
        <v>368432522</v>
      </c>
      <c r="AD237" s="14">
        <f t="shared" si="149"/>
        <v>0</v>
      </c>
      <c r="AE237" s="15">
        <f t="shared" si="150"/>
        <v>0</v>
      </c>
      <c r="AF237" s="70">
        <v>1.22</v>
      </c>
      <c r="AG237" s="70">
        <v>0</v>
      </c>
      <c r="AH237" s="14">
        <f t="shared" si="126"/>
        <v>0</v>
      </c>
      <c r="AI237" s="15">
        <f t="shared" si="127"/>
        <v>0</v>
      </c>
      <c r="AJ237" s="16">
        <f t="shared" si="151"/>
        <v>0</v>
      </c>
      <c r="AK237" s="71">
        <v>0</v>
      </c>
      <c r="AL237" s="72">
        <v>0</v>
      </c>
      <c r="AM237" s="18">
        <f t="shared" si="128"/>
        <v>1</v>
      </c>
      <c r="AN237" s="14">
        <f t="shared" si="152"/>
        <v>0</v>
      </c>
      <c r="AO237" s="15">
        <f t="shared" si="153"/>
        <v>0</v>
      </c>
      <c r="AP237" s="16">
        <f t="shared" si="154"/>
        <v>0</v>
      </c>
      <c r="AQ237" s="19">
        <f t="shared" si="155"/>
        <v>0</v>
      </c>
      <c r="AR237" s="17">
        <f t="shared" si="156"/>
        <v>0</v>
      </c>
      <c r="AS237" s="18">
        <f t="shared" si="129"/>
        <v>1</v>
      </c>
      <c r="AT237" s="73">
        <v>0.88450765268544418</v>
      </c>
      <c r="AU237" s="14">
        <f t="shared" si="130"/>
        <v>0</v>
      </c>
      <c r="AV237" s="15">
        <f t="shared" si="160"/>
        <v>0</v>
      </c>
      <c r="AW237" s="74">
        <v>7.2144853467420111E-2</v>
      </c>
      <c r="AX237" s="14">
        <f t="shared" si="131"/>
        <v>0</v>
      </c>
      <c r="AY237" s="15">
        <f t="shared" si="132"/>
        <v>0</v>
      </c>
      <c r="AZ237" s="75">
        <v>2.3E-3</v>
      </c>
      <c r="BA237" s="20">
        <f t="shared" si="133"/>
        <v>0</v>
      </c>
      <c r="BB237" s="20">
        <f t="shared" si="134"/>
        <v>0</v>
      </c>
      <c r="BC237" s="20">
        <f t="shared" si="135"/>
        <v>0</v>
      </c>
      <c r="BD237" s="21">
        <f t="shared" si="136"/>
        <v>0</v>
      </c>
      <c r="BE237" s="20">
        <f t="shared" si="157"/>
        <v>0</v>
      </c>
      <c r="BF237" s="20">
        <f t="shared" si="161"/>
        <v>0</v>
      </c>
      <c r="BG237" s="22">
        <f t="shared" si="164"/>
        <v>0</v>
      </c>
      <c r="BH237" s="22">
        <f t="shared" si="137"/>
        <v>0</v>
      </c>
      <c r="BI237" s="53">
        <v>1</v>
      </c>
      <c r="BJ237" s="22">
        <f t="shared" si="158"/>
        <v>0</v>
      </c>
      <c r="BK237" s="22">
        <f t="shared" si="159"/>
        <v>0</v>
      </c>
      <c r="BL237" s="23">
        <f t="shared" si="162"/>
        <v>0</v>
      </c>
    </row>
    <row r="238" spans="1:64" hidden="1" x14ac:dyDescent="0.25">
      <c r="A238" s="53">
        <v>4</v>
      </c>
      <c r="B238" s="53" t="s">
        <v>63</v>
      </c>
      <c r="C238" s="54" t="s">
        <v>64</v>
      </c>
      <c r="D238" s="54">
        <v>45322</v>
      </c>
      <c r="E238" s="55" t="s">
        <v>65</v>
      </c>
      <c r="F238" s="55" t="s">
        <v>66</v>
      </c>
      <c r="G238" s="56">
        <v>2024</v>
      </c>
      <c r="H238" s="57">
        <v>318588000</v>
      </c>
      <c r="I238" s="14">
        <f t="shared" si="138"/>
        <v>236218000</v>
      </c>
      <c r="J238" s="67">
        <v>554806000</v>
      </c>
      <c r="K238" s="57">
        <v>101024000</v>
      </c>
      <c r="L238" s="14">
        <f t="shared" si="139"/>
        <v>74903000</v>
      </c>
      <c r="M238" s="67">
        <v>175927000</v>
      </c>
      <c r="N238" s="14">
        <f t="shared" si="140"/>
        <v>217564000</v>
      </c>
      <c r="O238" s="14">
        <f t="shared" si="141"/>
        <v>161315000</v>
      </c>
      <c r="P238" s="15">
        <f t="shared" si="142"/>
        <v>378879000</v>
      </c>
      <c r="Q238" s="57">
        <v>278929000</v>
      </c>
      <c r="R238" s="57">
        <v>88448000</v>
      </c>
      <c r="S238" s="15">
        <f t="shared" si="163"/>
        <v>190481000</v>
      </c>
      <c r="T238" s="14">
        <f t="shared" si="143"/>
        <v>39659000</v>
      </c>
      <c r="U238" s="14">
        <f t="shared" si="144"/>
        <v>27083000</v>
      </c>
      <c r="V238" s="14">
        <f t="shared" si="145"/>
        <v>275877000</v>
      </c>
      <c r="W238" s="14">
        <f t="shared" si="146"/>
        <v>188398000</v>
      </c>
      <c r="X238" s="70">
        <v>1</v>
      </c>
      <c r="Y238" s="14">
        <f t="shared" si="147"/>
        <v>27083000</v>
      </c>
      <c r="Z238" s="15">
        <f t="shared" si="148"/>
        <v>188398000</v>
      </c>
      <c r="AA238" s="57">
        <v>47923910</v>
      </c>
      <c r="AB238" s="57">
        <v>15196633.532461988</v>
      </c>
      <c r="AC238" s="15">
        <f t="shared" si="125"/>
        <v>32727276.467538014</v>
      </c>
      <c r="AD238" s="14">
        <f t="shared" si="149"/>
        <v>506882090</v>
      </c>
      <c r="AE238" s="15">
        <f t="shared" si="150"/>
        <v>506882090</v>
      </c>
      <c r="AF238" s="70">
        <v>1.26</v>
      </c>
      <c r="AG238" s="70">
        <v>0</v>
      </c>
      <c r="AH238" s="14">
        <f t="shared" si="126"/>
        <v>638671433.39999998</v>
      </c>
      <c r="AI238" s="15">
        <f t="shared" si="127"/>
        <v>638671433.39999998</v>
      </c>
      <c r="AJ238" s="16">
        <f t="shared" si="151"/>
        <v>5.5</v>
      </c>
      <c r="AK238" s="71">
        <v>9</v>
      </c>
      <c r="AL238" s="72">
        <v>5.2555040428474031E-2</v>
      </c>
      <c r="AM238" s="18">
        <f t="shared" si="128"/>
        <v>0.97679732059221414</v>
      </c>
      <c r="AN238" s="14">
        <f t="shared" si="152"/>
        <v>184026661.60493195</v>
      </c>
      <c r="AO238" s="15">
        <f t="shared" si="153"/>
        <v>184026661.60493195</v>
      </c>
      <c r="AP238" s="16">
        <f t="shared" si="154"/>
        <v>5.5</v>
      </c>
      <c r="AQ238" s="19">
        <f t="shared" si="155"/>
        <v>9</v>
      </c>
      <c r="AR238" s="17">
        <f t="shared" si="156"/>
        <v>5.2555040428474031E-2</v>
      </c>
      <c r="AS238" s="18">
        <f t="shared" si="129"/>
        <v>0.97679732059221414</v>
      </c>
      <c r="AT238" s="73">
        <v>0.88450765268544418</v>
      </c>
      <c r="AU238" s="14">
        <f t="shared" si="130"/>
        <v>551802350.09710681</v>
      </c>
      <c r="AV238" s="15">
        <f t="shared" si="160"/>
        <v>551802350.09710681</v>
      </c>
      <c r="AW238" s="74">
        <v>7.2144853467420111E-2</v>
      </c>
      <c r="AX238" s="14">
        <f t="shared" si="131"/>
        <v>46076856.976470158</v>
      </c>
      <c r="AY238" s="15">
        <f t="shared" si="132"/>
        <v>39809699.69073382</v>
      </c>
      <c r="AZ238" s="75">
        <v>2.3E-3</v>
      </c>
      <c r="BA238" s="20">
        <f t="shared" si="133"/>
        <v>1165828.807</v>
      </c>
      <c r="BB238" s="20">
        <f t="shared" si="134"/>
        <v>1138778.4549468176</v>
      </c>
      <c r="BC238" s="20">
        <f t="shared" si="135"/>
        <v>1165828.807</v>
      </c>
      <c r="BD238" s="21">
        <f t="shared" si="136"/>
        <v>1138778.4549468176</v>
      </c>
      <c r="BE238" s="20">
        <f t="shared" si="157"/>
        <v>497516119.18347013</v>
      </c>
      <c r="BF238" s="20">
        <f t="shared" si="161"/>
        <v>408724166.63785553</v>
      </c>
      <c r="BG238" s="22">
        <f t="shared" si="164"/>
        <v>157753723.532462</v>
      </c>
      <c r="BH238" s="22">
        <f t="shared" si="137"/>
        <v>-250970443.10539353</v>
      </c>
      <c r="BI238" s="53">
        <v>1</v>
      </c>
      <c r="BJ238" s="22">
        <f t="shared" si="158"/>
        <v>339762395.65100813</v>
      </c>
      <c r="BK238" s="22">
        <f t="shared" si="159"/>
        <v>250970443.10539353</v>
      </c>
      <c r="BL238" s="23">
        <f t="shared" si="162"/>
        <v>408724166.63785553</v>
      </c>
    </row>
    <row r="239" spans="1:64" hidden="1" x14ac:dyDescent="0.25">
      <c r="A239" s="53">
        <v>4</v>
      </c>
      <c r="B239" s="53" t="s">
        <v>63</v>
      </c>
      <c r="C239" s="54" t="s">
        <v>64</v>
      </c>
      <c r="D239" s="54">
        <v>45322</v>
      </c>
      <c r="E239" s="55" t="s">
        <v>65</v>
      </c>
      <c r="F239" s="55" t="s">
        <v>66</v>
      </c>
      <c r="G239" s="56">
        <v>2025</v>
      </c>
      <c r="H239" s="57">
        <v>1609000</v>
      </c>
      <c r="I239" s="14">
        <f t="shared" si="138"/>
        <v>559749379.02541041</v>
      </c>
      <c r="J239" s="67">
        <v>561358379.02541041</v>
      </c>
      <c r="K239" s="57">
        <v>510000</v>
      </c>
      <c r="L239" s="14">
        <f t="shared" si="139"/>
        <v>179561842.60804909</v>
      </c>
      <c r="M239" s="67">
        <v>180071842.60804909</v>
      </c>
      <c r="N239" s="14">
        <f t="shared" si="140"/>
        <v>1099000</v>
      </c>
      <c r="O239" s="14">
        <f t="shared" si="141"/>
        <v>380187536.41736132</v>
      </c>
      <c r="P239" s="15">
        <f t="shared" si="142"/>
        <v>381286536.41736132</v>
      </c>
      <c r="Q239" s="57">
        <v>0</v>
      </c>
      <c r="R239" s="57">
        <v>0</v>
      </c>
      <c r="S239" s="15">
        <f t="shared" si="163"/>
        <v>0</v>
      </c>
      <c r="T239" s="14">
        <f t="shared" si="143"/>
        <v>1609000</v>
      </c>
      <c r="U239" s="14">
        <f t="shared" si="144"/>
        <v>1099000</v>
      </c>
      <c r="V239" s="14">
        <f t="shared" si="145"/>
        <v>561358379.02541041</v>
      </c>
      <c r="W239" s="14">
        <f t="shared" si="146"/>
        <v>381286536.41736132</v>
      </c>
      <c r="X239" s="70">
        <v>0</v>
      </c>
      <c r="Y239" s="14">
        <f t="shared" si="147"/>
        <v>0</v>
      </c>
      <c r="Z239" s="15">
        <f t="shared" si="148"/>
        <v>0</v>
      </c>
      <c r="AA239" s="57">
        <v>0</v>
      </c>
      <c r="AB239" s="57">
        <v>0</v>
      </c>
      <c r="AC239" s="15">
        <f t="shared" si="125"/>
        <v>0</v>
      </c>
      <c r="AD239" s="14">
        <f t="shared" si="149"/>
        <v>561358379.02541041</v>
      </c>
      <c r="AE239" s="15">
        <f t="shared" si="150"/>
        <v>0</v>
      </c>
      <c r="AF239" s="70">
        <v>0</v>
      </c>
      <c r="AG239" s="70">
        <v>0</v>
      </c>
      <c r="AH239" s="14">
        <f t="shared" si="126"/>
        <v>0</v>
      </c>
      <c r="AI239" s="15">
        <f t="shared" si="127"/>
        <v>0</v>
      </c>
      <c r="AJ239" s="16">
        <f t="shared" si="151"/>
        <v>17</v>
      </c>
      <c r="AK239" s="71">
        <v>21</v>
      </c>
      <c r="AL239" s="72">
        <v>5.2120373838408521E-2</v>
      </c>
      <c r="AM239" s="18">
        <f t="shared" si="128"/>
        <v>0.93055198523822125</v>
      </c>
      <c r="AN239" s="14">
        <f t="shared" si="152"/>
        <v>354806943.40778095</v>
      </c>
      <c r="AO239" s="15">
        <f t="shared" si="153"/>
        <v>0</v>
      </c>
      <c r="AP239" s="16">
        <f t="shared" si="154"/>
        <v>17</v>
      </c>
      <c r="AQ239" s="19">
        <f t="shared" si="155"/>
        <v>21</v>
      </c>
      <c r="AR239" s="17">
        <f t="shared" si="156"/>
        <v>5.2120373838408521E-2</v>
      </c>
      <c r="AS239" s="18">
        <f t="shared" si="129"/>
        <v>0.93055198523822125</v>
      </c>
      <c r="AT239" s="73">
        <v>0.88450765268544418</v>
      </c>
      <c r="AU239" s="14">
        <f t="shared" si="130"/>
        <v>0</v>
      </c>
      <c r="AV239" s="15">
        <f t="shared" si="160"/>
        <v>0</v>
      </c>
      <c r="AW239" s="74">
        <v>0</v>
      </c>
      <c r="AX239" s="14">
        <f t="shared" si="131"/>
        <v>0</v>
      </c>
      <c r="AY239" s="15">
        <f t="shared" si="132"/>
        <v>0</v>
      </c>
      <c r="AZ239" s="75">
        <v>0</v>
      </c>
      <c r="BA239" s="20">
        <f t="shared" si="133"/>
        <v>0</v>
      </c>
      <c r="BB239" s="20">
        <f t="shared" si="134"/>
        <v>0</v>
      </c>
      <c r="BC239" s="20">
        <f t="shared" si="135"/>
        <v>0</v>
      </c>
      <c r="BD239" s="21">
        <f t="shared" si="136"/>
        <v>0</v>
      </c>
      <c r="BE239" s="20">
        <f t="shared" si="157"/>
        <v>0</v>
      </c>
      <c r="BF239" s="20">
        <f t="shared" si="161"/>
        <v>0</v>
      </c>
      <c r="BG239" s="22">
        <f t="shared" si="164"/>
        <v>0</v>
      </c>
      <c r="BH239" s="22">
        <f t="shared" si="137"/>
        <v>0</v>
      </c>
      <c r="BI239" s="53">
        <v>0</v>
      </c>
      <c r="BJ239" s="22">
        <f t="shared" si="158"/>
        <v>0</v>
      </c>
      <c r="BK239" s="22">
        <f t="shared" si="159"/>
        <v>0</v>
      </c>
      <c r="BL239" s="23">
        <f t="shared" si="162"/>
        <v>0</v>
      </c>
    </row>
    <row r="240" spans="1:64" hidden="1" x14ac:dyDescent="0.25">
      <c r="A240" s="53">
        <v>4</v>
      </c>
      <c r="B240" s="53" t="s">
        <v>63</v>
      </c>
      <c r="C240" s="54" t="s">
        <v>64</v>
      </c>
      <c r="D240" s="54">
        <v>45322</v>
      </c>
      <c r="E240" s="55" t="s">
        <v>67</v>
      </c>
      <c r="F240" s="55" t="s">
        <v>66</v>
      </c>
      <c r="G240" s="56">
        <v>2023</v>
      </c>
      <c r="H240" s="57">
        <v>318418348</v>
      </c>
      <c r="I240" s="14">
        <f t="shared" si="138"/>
        <v>0</v>
      </c>
      <c r="J240" s="67">
        <v>318418348</v>
      </c>
      <c r="K240" s="57">
        <v>103037846</v>
      </c>
      <c r="L240" s="14">
        <f t="shared" si="139"/>
        <v>0</v>
      </c>
      <c r="M240" s="67">
        <v>103037846</v>
      </c>
      <c r="N240" s="14">
        <f t="shared" si="140"/>
        <v>215380502</v>
      </c>
      <c r="O240" s="14">
        <f t="shared" si="141"/>
        <v>0</v>
      </c>
      <c r="P240" s="15">
        <f t="shared" si="142"/>
        <v>215380502</v>
      </c>
      <c r="Q240" s="57">
        <v>318418348</v>
      </c>
      <c r="R240" s="57">
        <v>103037846</v>
      </c>
      <c r="S240" s="15">
        <f t="shared" si="163"/>
        <v>215380502</v>
      </c>
      <c r="T240" s="14">
        <f t="shared" si="143"/>
        <v>0</v>
      </c>
      <c r="U240" s="14">
        <f t="shared" si="144"/>
        <v>0</v>
      </c>
      <c r="V240" s="14">
        <f t="shared" si="145"/>
        <v>0</v>
      </c>
      <c r="W240" s="14">
        <f t="shared" si="146"/>
        <v>0</v>
      </c>
      <c r="X240" s="70">
        <v>1</v>
      </c>
      <c r="Y240" s="14">
        <f t="shared" si="147"/>
        <v>0</v>
      </c>
      <c r="Z240" s="15">
        <f t="shared" si="148"/>
        <v>0</v>
      </c>
      <c r="AA240" s="57">
        <v>318418348</v>
      </c>
      <c r="AB240" s="57">
        <v>103037846</v>
      </c>
      <c r="AC240" s="15">
        <f t="shared" si="125"/>
        <v>215380502</v>
      </c>
      <c r="AD240" s="14">
        <f t="shared" si="149"/>
        <v>0</v>
      </c>
      <c r="AE240" s="15">
        <f t="shared" si="150"/>
        <v>0</v>
      </c>
      <c r="AF240" s="70">
        <v>0.78900000000000003</v>
      </c>
      <c r="AG240" s="70">
        <v>0</v>
      </c>
      <c r="AH240" s="14">
        <f t="shared" si="126"/>
        <v>0</v>
      </c>
      <c r="AI240" s="15">
        <f t="shared" si="127"/>
        <v>0</v>
      </c>
      <c r="AJ240" s="16">
        <f t="shared" si="151"/>
        <v>0</v>
      </c>
      <c r="AK240" s="71">
        <v>0</v>
      </c>
      <c r="AL240" s="72">
        <v>0</v>
      </c>
      <c r="AM240" s="18">
        <f t="shared" si="128"/>
        <v>1</v>
      </c>
      <c r="AN240" s="14">
        <f t="shared" si="152"/>
        <v>0</v>
      </c>
      <c r="AO240" s="15">
        <f t="shared" si="153"/>
        <v>0</v>
      </c>
      <c r="AP240" s="16">
        <f t="shared" si="154"/>
        <v>0</v>
      </c>
      <c r="AQ240" s="19">
        <f t="shared" si="155"/>
        <v>0</v>
      </c>
      <c r="AR240" s="17">
        <f t="shared" si="156"/>
        <v>0</v>
      </c>
      <c r="AS240" s="18">
        <f t="shared" si="129"/>
        <v>1</v>
      </c>
      <c r="AT240" s="73">
        <v>0.86443752692586795</v>
      </c>
      <c r="AU240" s="14">
        <f t="shared" si="130"/>
        <v>0</v>
      </c>
      <c r="AV240" s="15">
        <f t="shared" si="160"/>
        <v>0</v>
      </c>
      <c r="AW240" s="74">
        <v>9.7948479432115043E-2</v>
      </c>
      <c r="AX240" s="14">
        <f t="shared" si="131"/>
        <v>0</v>
      </c>
      <c r="AY240" s="15">
        <f t="shared" si="132"/>
        <v>0</v>
      </c>
      <c r="AZ240" s="75">
        <v>3.2000000000000002E-3</v>
      </c>
      <c r="BA240" s="20">
        <f t="shared" si="133"/>
        <v>0</v>
      </c>
      <c r="BB240" s="20">
        <f t="shared" si="134"/>
        <v>0</v>
      </c>
      <c r="BC240" s="20">
        <f t="shared" si="135"/>
        <v>0</v>
      </c>
      <c r="BD240" s="21">
        <f t="shared" si="136"/>
        <v>0</v>
      </c>
      <c r="BE240" s="20">
        <f t="shared" si="157"/>
        <v>0</v>
      </c>
      <c r="BF240" s="20">
        <f t="shared" si="161"/>
        <v>0</v>
      </c>
      <c r="BG240" s="22">
        <f t="shared" si="164"/>
        <v>0</v>
      </c>
      <c r="BH240" s="22">
        <f t="shared" si="137"/>
        <v>0</v>
      </c>
      <c r="BI240" s="53">
        <v>1</v>
      </c>
      <c r="BJ240" s="22">
        <f t="shared" si="158"/>
        <v>0</v>
      </c>
      <c r="BK240" s="22">
        <f t="shared" si="159"/>
        <v>0</v>
      </c>
      <c r="BL240" s="23">
        <f t="shared" si="162"/>
        <v>0</v>
      </c>
    </row>
    <row r="241" spans="1:64" hidden="1" x14ac:dyDescent="0.25">
      <c r="A241" s="53">
        <v>4</v>
      </c>
      <c r="B241" s="53" t="s">
        <v>63</v>
      </c>
      <c r="C241" s="54" t="s">
        <v>64</v>
      </c>
      <c r="D241" s="54">
        <v>45322</v>
      </c>
      <c r="E241" s="55" t="s">
        <v>67</v>
      </c>
      <c r="F241" s="55" t="s">
        <v>66</v>
      </c>
      <c r="G241" s="56">
        <v>2024</v>
      </c>
      <c r="H241" s="57">
        <v>188965000</v>
      </c>
      <c r="I241" s="14">
        <f t="shared" si="138"/>
        <v>124477000</v>
      </c>
      <c r="J241" s="67">
        <v>313442000</v>
      </c>
      <c r="K241" s="57">
        <v>67082000</v>
      </c>
      <c r="L241" s="14">
        <f t="shared" si="139"/>
        <v>44189000</v>
      </c>
      <c r="M241" s="67">
        <v>111271000</v>
      </c>
      <c r="N241" s="14">
        <f t="shared" si="140"/>
        <v>121883000</v>
      </c>
      <c r="O241" s="14">
        <f t="shared" si="141"/>
        <v>80288000</v>
      </c>
      <c r="P241" s="15">
        <f t="shared" si="142"/>
        <v>202171000</v>
      </c>
      <c r="Q241" s="57">
        <v>170433000</v>
      </c>
      <c r="R241" s="57">
        <v>60503000</v>
      </c>
      <c r="S241" s="15">
        <f t="shared" si="163"/>
        <v>109930000</v>
      </c>
      <c r="T241" s="14">
        <f t="shared" si="143"/>
        <v>18532000</v>
      </c>
      <c r="U241" s="14">
        <f t="shared" si="144"/>
        <v>11953000</v>
      </c>
      <c r="V241" s="14">
        <f t="shared" si="145"/>
        <v>143009000</v>
      </c>
      <c r="W241" s="14">
        <f t="shared" si="146"/>
        <v>92241000</v>
      </c>
      <c r="X241" s="70">
        <v>1</v>
      </c>
      <c r="Y241" s="14">
        <f t="shared" si="147"/>
        <v>11953000</v>
      </c>
      <c r="Z241" s="15">
        <f t="shared" si="148"/>
        <v>92241000</v>
      </c>
      <c r="AA241" s="57">
        <v>28031846</v>
      </c>
      <c r="AB241" s="57">
        <v>9951220.0321329348</v>
      </c>
      <c r="AC241" s="15">
        <f t="shared" si="125"/>
        <v>18080625.967867065</v>
      </c>
      <c r="AD241" s="14">
        <f t="shared" si="149"/>
        <v>285410154</v>
      </c>
      <c r="AE241" s="15">
        <f t="shared" si="150"/>
        <v>285410154</v>
      </c>
      <c r="AF241" s="70">
        <v>0.80800000000000005</v>
      </c>
      <c r="AG241" s="70">
        <v>0</v>
      </c>
      <c r="AH241" s="14">
        <f t="shared" si="126"/>
        <v>230611404.43200001</v>
      </c>
      <c r="AI241" s="15">
        <f t="shared" si="127"/>
        <v>230611404.43200001</v>
      </c>
      <c r="AJ241" s="16">
        <f t="shared" si="151"/>
        <v>5.5</v>
      </c>
      <c r="AK241" s="71">
        <v>9</v>
      </c>
      <c r="AL241" s="72">
        <v>5.2555040428474031E-2</v>
      </c>
      <c r="AM241" s="18">
        <f t="shared" si="128"/>
        <v>0.97679732059221414</v>
      </c>
      <c r="AN241" s="14">
        <f t="shared" si="152"/>
        <v>90100761.648746431</v>
      </c>
      <c r="AO241" s="15">
        <f t="shared" si="153"/>
        <v>90100761.648746431</v>
      </c>
      <c r="AP241" s="16">
        <f t="shared" si="154"/>
        <v>5.5</v>
      </c>
      <c r="AQ241" s="19">
        <f t="shared" si="155"/>
        <v>9</v>
      </c>
      <c r="AR241" s="17">
        <f t="shared" si="156"/>
        <v>5.2555040428474031E-2</v>
      </c>
      <c r="AS241" s="18">
        <f t="shared" si="129"/>
        <v>0.97679732059221414</v>
      </c>
      <c r="AT241" s="73">
        <v>0.86443752692586795</v>
      </c>
      <c r="AU241" s="14">
        <f t="shared" si="130"/>
        <v>194723717.66105703</v>
      </c>
      <c r="AV241" s="15">
        <f t="shared" si="160"/>
        <v>194723717.66105703</v>
      </c>
      <c r="AW241" s="74">
        <v>9.7948479432115043E-2</v>
      </c>
      <c r="AX241" s="14">
        <f t="shared" si="131"/>
        <v>22588036.403818917</v>
      </c>
      <c r="AY241" s="15">
        <f t="shared" si="132"/>
        <v>19072892.05426902</v>
      </c>
      <c r="AZ241" s="75">
        <v>3.2000000000000002E-3</v>
      </c>
      <c r="BA241" s="20">
        <f t="shared" si="133"/>
        <v>913312.49280000001</v>
      </c>
      <c r="BB241" s="20">
        <f t="shared" si="134"/>
        <v>892121.19583043584</v>
      </c>
      <c r="BC241" s="20">
        <f t="shared" si="135"/>
        <v>913312.49280000001</v>
      </c>
      <c r="BD241" s="21">
        <f t="shared" si="136"/>
        <v>892121.19583043584</v>
      </c>
      <c r="BE241" s="20">
        <f t="shared" si="157"/>
        <v>161871753.32861891</v>
      </c>
      <c r="BF241" s="20">
        <f t="shared" si="161"/>
        <v>124587969.26241004</v>
      </c>
      <c r="BG241" s="22">
        <f t="shared" si="164"/>
        <v>91849374.032132939</v>
      </c>
      <c r="BH241" s="22">
        <f t="shared" si="137"/>
        <v>-32738595.230277106</v>
      </c>
      <c r="BI241" s="53">
        <v>1</v>
      </c>
      <c r="BJ241" s="22">
        <f t="shared" si="158"/>
        <v>70022379.296485975</v>
      </c>
      <c r="BK241" s="22">
        <f t="shared" si="159"/>
        <v>32738595.230277106</v>
      </c>
      <c r="BL241" s="23">
        <f t="shared" si="162"/>
        <v>124587969.26241004</v>
      </c>
    </row>
    <row r="242" spans="1:64" hidden="1" x14ac:dyDescent="0.25">
      <c r="A242" s="53">
        <v>4</v>
      </c>
      <c r="B242" s="53" t="s">
        <v>63</v>
      </c>
      <c r="C242" s="54" t="s">
        <v>64</v>
      </c>
      <c r="D242" s="54">
        <v>45322</v>
      </c>
      <c r="E242" s="55" t="s">
        <v>67</v>
      </c>
      <c r="F242" s="55" t="s">
        <v>66</v>
      </c>
      <c r="G242" s="56">
        <v>2025</v>
      </c>
      <c r="H242" s="57">
        <v>914000</v>
      </c>
      <c r="I242" s="14">
        <f t="shared" si="138"/>
        <v>337245136.65410393</v>
      </c>
      <c r="J242" s="67">
        <v>338159136.65410393</v>
      </c>
      <c r="K242" s="57">
        <v>324000</v>
      </c>
      <c r="L242" s="14">
        <f t="shared" si="139"/>
        <v>121856692.18862176</v>
      </c>
      <c r="M242" s="67">
        <v>122180692.18862176</v>
      </c>
      <c r="N242" s="14">
        <f t="shared" si="140"/>
        <v>590000</v>
      </c>
      <c r="O242" s="14">
        <f t="shared" si="141"/>
        <v>215388444.46548218</v>
      </c>
      <c r="P242" s="15">
        <f t="shared" si="142"/>
        <v>215978444.46548218</v>
      </c>
      <c r="Q242" s="57">
        <v>0</v>
      </c>
      <c r="R242" s="57">
        <v>0</v>
      </c>
      <c r="S242" s="15">
        <f t="shared" si="163"/>
        <v>0</v>
      </c>
      <c r="T242" s="14">
        <f t="shared" si="143"/>
        <v>914000</v>
      </c>
      <c r="U242" s="14">
        <f t="shared" si="144"/>
        <v>590000</v>
      </c>
      <c r="V242" s="14">
        <f t="shared" si="145"/>
        <v>338159136.65410393</v>
      </c>
      <c r="W242" s="14">
        <f t="shared" si="146"/>
        <v>215978444.46548218</v>
      </c>
      <c r="X242" s="70">
        <v>0</v>
      </c>
      <c r="Y242" s="14">
        <f t="shared" si="147"/>
        <v>0</v>
      </c>
      <c r="Z242" s="15">
        <f t="shared" si="148"/>
        <v>0</v>
      </c>
      <c r="AA242" s="57">
        <v>0</v>
      </c>
      <c r="AB242" s="57">
        <v>0</v>
      </c>
      <c r="AC242" s="15">
        <f t="shared" si="125"/>
        <v>0</v>
      </c>
      <c r="AD242" s="14">
        <f t="shared" si="149"/>
        <v>338159136.65410393</v>
      </c>
      <c r="AE242" s="15">
        <f t="shared" si="150"/>
        <v>0</v>
      </c>
      <c r="AF242" s="70">
        <v>0</v>
      </c>
      <c r="AG242" s="70">
        <v>0</v>
      </c>
      <c r="AH242" s="14">
        <f t="shared" si="126"/>
        <v>0</v>
      </c>
      <c r="AI242" s="15">
        <f t="shared" si="127"/>
        <v>0</v>
      </c>
      <c r="AJ242" s="16">
        <f t="shared" si="151"/>
        <v>17</v>
      </c>
      <c r="AK242" s="71">
        <v>21</v>
      </c>
      <c r="AL242" s="72">
        <v>5.2120373838408521E-2</v>
      </c>
      <c r="AM242" s="18">
        <f t="shared" si="128"/>
        <v>0.93055198523822125</v>
      </c>
      <c r="AN242" s="14">
        <f t="shared" si="152"/>
        <v>200979170.26601735</v>
      </c>
      <c r="AO242" s="15">
        <f t="shared" si="153"/>
        <v>0</v>
      </c>
      <c r="AP242" s="16">
        <f t="shared" si="154"/>
        <v>17</v>
      </c>
      <c r="AQ242" s="19">
        <f t="shared" si="155"/>
        <v>21</v>
      </c>
      <c r="AR242" s="17">
        <f t="shared" si="156"/>
        <v>5.2120373838408521E-2</v>
      </c>
      <c r="AS242" s="18">
        <f t="shared" si="129"/>
        <v>0.93055198523822125</v>
      </c>
      <c r="AT242" s="73">
        <v>0.86443752692586795</v>
      </c>
      <c r="AU242" s="14">
        <f t="shared" si="130"/>
        <v>0</v>
      </c>
      <c r="AV242" s="15">
        <f t="shared" si="160"/>
        <v>0</v>
      </c>
      <c r="AW242" s="74">
        <v>0</v>
      </c>
      <c r="AX242" s="14">
        <f t="shared" si="131"/>
        <v>0</v>
      </c>
      <c r="AY242" s="15">
        <f t="shared" si="132"/>
        <v>0</v>
      </c>
      <c r="AZ242" s="75">
        <v>0</v>
      </c>
      <c r="BA242" s="20">
        <f t="shared" si="133"/>
        <v>0</v>
      </c>
      <c r="BB242" s="20">
        <f t="shared" si="134"/>
        <v>0</v>
      </c>
      <c r="BC242" s="20">
        <f t="shared" si="135"/>
        <v>0</v>
      </c>
      <c r="BD242" s="21">
        <f t="shared" si="136"/>
        <v>0</v>
      </c>
      <c r="BE242" s="20">
        <f t="shared" si="157"/>
        <v>0</v>
      </c>
      <c r="BF242" s="20">
        <f t="shared" si="161"/>
        <v>0</v>
      </c>
      <c r="BG242" s="22">
        <f t="shared" si="164"/>
        <v>0</v>
      </c>
      <c r="BH242" s="22">
        <f t="shared" si="137"/>
        <v>0</v>
      </c>
      <c r="BI242" s="53">
        <v>0</v>
      </c>
      <c r="BJ242" s="22">
        <f t="shared" si="158"/>
        <v>0</v>
      </c>
      <c r="BK242" s="22">
        <f t="shared" si="159"/>
        <v>0</v>
      </c>
      <c r="BL242" s="23">
        <f t="shared" si="162"/>
        <v>0</v>
      </c>
    </row>
    <row r="243" spans="1:64" hidden="1" x14ac:dyDescent="0.25">
      <c r="A243" s="53">
        <v>4</v>
      </c>
      <c r="B243" s="53" t="s">
        <v>63</v>
      </c>
      <c r="C243" s="54" t="s">
        <v>64</v>
      </c>
      <c r="D243" s="54">
        <v>45322</v>
      </c>
      <c r="E243" s="55" t="s">
        <v>68</v>
      </c>
      <c r="F243" s="55" t="s">
        <v>66</v>
      </c>
      <c r="G243" s="56">
        <v>2023</v>
      </c>
      <c r="H243" s="57">
        <v>182738077</v>
      </c>
      <c r="I243" s="14">
        <f t="shared" si="138"/>
        <v>0</v>
      </c>
      <c r="J243" s="67">
        <v>182738077</v>
      </c>
      <c r="K243" s="57">
        <v>59684318</v>
      </c>
      <c r="L243" s="14">
        <f t="shared" si="139"/>
        <v>0</v>
      </c>
      <c r="M243" s="67">
        <v>59684318</v>
      </c>
      <c r="N243" s="14">
        <f t="shared" si="140"/>
        <v>123053759</v>
      </c>
      <c r="O243" s="14">
        <f t="shared" si="141"/>
        <v>0</v>
      </c>
      <c r="P243" s="15">
        <f t="shared" si="142"/>
        <v>123053759</v>
      </c>
      <c r="Q243" s="57">
        <v>182738077</v>
      </c>
      <c r="R243" s="57">
        <v>59684318</v>
      </c>
      <c r="S243" s="15">
        <f t="shared" si="163"/>
        <v>123053759</v>
      </c>
      <c r="T243" s="14">
        <f t="shared" si="143"/>
        <v>0</v>
      </c>
      <c r="U243" s="14">
        <f t="shared" si="144"/>
        <v>0</v>
      </c>
      <c r="V243" s="14">
        <f t="shared" si="145"/>
        <v>0</v>
      </c>
      <c r="W243" s="14">
        <f t="shared" si="146"/>
        <v>0</v>
      </c>
      <c r="X243" s="70">
        <v>1</v>
      </c>
      <c r="Y243" s="14">
        <f t="shared" si="147"/>
        <v>0</v>
      </c>
      <c r="Z243" s="15">
        <f t="shared" si="148"/>
        <v>0</v>
      </c>
      <c r="AA243" s="57">
        <v>182738077</v>
      </c>
      <c r="AB243" s="57">
        <v>59684318</v>
      </c>
      <c r="AC243" s="15">
        <f t="shared" si="125"/>
        <v>123053759</v>
      </c>
      <c r="AD243" s="14">
        <f t="shared" si="149"/>
        <v>0</v>
      </c>
      <c r="AE243" s="15">
        <f t="shared" si="150"/>
        <v>0</v>
      </c>
      <c r="AF243" s="70">
        <v>0.98199999999999998</v>
      </c>
      <c r="AG243" s="70">
        <v>0</v>
      </c>
      <c r="AH243" s="14">
        <f t="shared" si="126"/>
        <v>0</v>
      </c>
      <c r="AI243" s="15">
        <f t="shared" si="127"/>
        <v>0</v>
      </c>
      <c r="AJ243" s="16">
        <f t="shared" si="151"/>
        <v>0</v>
      </c>
      <c r="AK243" s="71">
        <v>0</v>
      </c>
      <c r="AL243" s="72">
        <v>0</v>
      </c>
      <c r="AM243" s="18">
        <f t="shared" si="128"/>
        <v>1</v>
      </c>
      <c r="AN243" s="14">
        <f t="shared" si="152"/>
        <v>0</v>
      </c>
      <c r="AO243" s="15">
        <f t="shared" si="153"/>
        <v>0</v>
      </c>
      <c r="AP243" s="16">
        <f t="shared" si="154"/>
        <v>0</v>
      </c>
      <c r="AQ243" s="19">
        <f t="shared" si="155"/>
        <v>0</v>
      </c>
      <c r="AR243" s="17">
        <f t="shared" si="156"/>
        <v>0</v>
      </c>
      <c r="AS243" s="18">
        <f t="shared" si="129"/>
        <v>1</v>
      </c>
      <c r="AT243" s="73">
        <v>0.88711254583132626</v>
      </c>
      <c r="AU243" s="14">
        <f t="shared" si="130"/>
        <v>0</v>
      </c>
      <c r="AV243" s="15">
        <f t="shared" si="160"/>
        <v>0</v>
      </c>
      <c r="AW243" s="74">
        <v>9.5000737699733079E-2</v>
      </c>
      <c r="AX243" s="14">
        <f t="shared" si="131"/>
        <v>0</v>
      </c>
      <c r="AY243" s="15">
        <f t="shared" si="132"/>
        <v>0</v>
      </c>
      <c r="AZ243" s="75">
        <v>4.8999999999999998E-3</v>
      </c>
      <c r="BA243" s="20">
        <f t="shared" si="133"/>
        <v>0</v>
      </c>
      <c r="BB243" s="20">
        <f t="shared" si="134"/>
        <v>0</v>
      </c>
      <c r="BC243" s="20">
        <f t="shared" si="135"/>
        <v>0</v>
      </c>
      <c r="BD243" s="21">
        <f t="shared" si="136"/>
        <v>0</v>
      </c>
      <c r="BE243" s="20">
        <f t="shared" si="157"/>
        <v>0</v>
      </c>
      <c r="BF243" s="20">
        <f t="shared" si="161"/>
        <v>0</v>
      </c>
      <c r="BG243" s="22">
        <f t="shared" si="164"/>
        <v>0</v>
      </c>
      <c r="BH243" s="22">
        <f t="shared" si="137"/>
        <v>0</v>
      </c>
      <c r="BI243" s="53">
        <v>1</v>
      </c>
      <c r="BJ243" s="22">
        <f t="shared" si="158"/>
        <v>0</v>
      </c>
      <c r="BK243" s="22">
        <f t="shared" si="159"/>
        <v>0</v>
      </c>
      <c r="BL243" s="23">
        <f t="shared" si="162"/>
        <v>0</v>
      </c>
    </row>
    <row r="244" spans="1:64" hidden="1" x14ac:dyDescent="0.25">
      <c r="A244" s="53">
        <v>4</v>
      </c>
      <c r="B244" s="53" t="s">
        <v>63</v>
      </c>
      <c r="C244" s="54" t="s">
        <v>64</v>
      </c>
      <c r="D244" s="54">
        <v>45322</v>
      </c>
      <c r="E244" s="55" t="s">
        <v>68</v>
      </c>
      <c r="F244" s="55" t="s">
        <v>66</v>
      </c>
      <c r="G244" s="56">
        <v>2024</v>
      </c>
      <c r="H244" s="57">
        <v>113593000</v>
      </c>
      <c r="I244" s="14">
        <f t="shared" si="138"/>
        <v>78256000</v>
      </c>
      <c r="J244" s="67">
        <v>191849000</v>
      </c>
      <c r="K244" s="57">
        <v>40326000</v>
      </c>
      <c r="L244" s="14">
        <f t="shared" si="139"/>
        <v>27780000</v>
      </c>
      <c r="M244" s="67">
        <v>68106000</v>
      </c>
      <c r="N244" s="14">
        <f t="shared" si="140"/>
        <v>73267000</v>
      </c>
      <c r="O244" s="14">
        <f t="shared" si="141"/>
        <v>50476000</v>
      </c>
      <c r="P244" s="15">
        <f t="shared" si="142"/>
        <v>123743000</v>
      </c>
      <c r="Q244" s="57">
        <v>101227000</v>
      </c>
      <c r="R244" s="57">
        <v>35936000</v>
      </c>
      <c r="S244" s="15">
        <f t="shared" si="163"/>
        <v>65291000</v>
      </c>
      <c r="T244" s="14">
        <f t="shared" si="143"/>
        <v>12366000</v>
      </c>
      <c r="U244" s="14">
        <f t="shared" si="144"/>
        <v>7976000</v>
      </c>
      <c r="V244" s="14">
        <f t="shared" si="145"/>
        <v>90622000</v>
      </c>
      <c r="W244" s="14">
        <f t="shared" si="146"/>
        <v>58452000</v>
      </c>
      <c r="X244" s="70">
        <v>1</v>
      </c>
      <c r="Y244" s="14">
        <f t="shared" si="147"/>
        <v>7976000</v>
      </c>
      <c r="Z244" s="15">
        <f t="shared" si="148"/>
        <v>58452000</v>
      </c>
      <c r="AA244" s="57">
        <v>16782057</v>
      </c>
      <c r="AB244" s="57">
        <v>5957701.888162123</v>
      </c>
      <c r="AC244" s="15">
        <f t="shared" si="125"/>
        <v>10824355.111837877</v>
      </c>
      <c r="AD244" s="14">
        <f t="shared" si="149"/>
        <v>175066943</v>
      </c>
      <c r="AE244" s="15">
        <f t="shared" si="150"/>
        <v>175066943</v>
      </c>
      <c r="AF244" s="70">
        <v>1.008</v>
      </c>
      <c r="AG244" s="70">
        <v>0</v>
      </c>
      <c r="AH244" s="14">
        <f t="shared" si="126"/>
        <v>176467478.544</v>
      </c>
      <c r="AI244" s="15">
        <f t="shared" si="127"/>
        <v>176467478.544</v>
      </c>
      <c r="AJ244" s="16">
        <f t="shared" si="151"/>
        <v>5.5</v>
      </c>
      <c r="AK244" s="71">
        <v>9</v>
      </c>
      <c r="AL244" s="72">
        <v>5.2555040428474031E-2</v>
      </c>
      <c r="AM244" s="18">
        <f t="shared" si="128"/>
        <v>0.97679732059221414</v>
      </c>
      <c r="AN244" s="14">
        <f t="shared" si="152"/>
        <v>57095756.983256102</v>
      </c>
      <c r="AO244" s="15">
        <f t="shared" si="153"/>
        <v>57095756.983256102</v>
      </c>
      <c r="AP244" s="16">
        <f t="shared" si="154"/>
        <v>5.5</v>
      </c>
      <c r="AQ244" s="19">
        <f t="shared" si="155"/>
        <v>9</v>
      </c>
      <c r="AR244" s="17">
        <f t="shared" si="156"/>
        <v>5.2555040428474031E-2</v>
      </c>
      <c r="AS244" s="18">
        <f t="shared" si="129"/>
        <v>0.97679732059221414</v>
      </c>
      <c r="AT244" s="73">
        <v>0.88711254583132626</v>
      </c>
      <c r="AU244" s="14">
        <f t="shared" si="130"/>
        <v>152914215.56742954</v>
      </c>
      <c r="AV244" s="15">
        <f t="shared" si="160"/>
        <v>152914215.56742954</v>
      </c>
      <c r="AW244" s="74">
        <v>9.5000737699733079E-2</v>
      </c>
      <c r="AX244" s="14">
        <f t="shared" si="131"/>
        <v>16764540.641691819</v>
      </c>
      <c r="AY244" s="15">
        <f t="shared" si="132"/>
        <v>14526963.283681815</v>
      </c>
      <c r="AZ244" s="75">
        <v>4.8999999999999998E-3</v>
      </c>
      <c r="BA244" s="20">
        <f t="shared" si="133"/>
        <v>857828.02069999999</v>
      </c>
      <c r="BB244" s="20">
        <f t="shared" si="134"/>
        <v>837924.11214868235</v>
      </c>
      <c r="BC244" s="20">
        <f t="shared" si="135"/>
        <v>857828.02069999999</v>
      </c>
      <c r="BD244" s="21">
        <f t="shared" si="136"/>
        <v>837924.11214868235</v>
      </c>
      <c r="BE244" s="20">
        <f t="shared" si="157"/>
        <v>135637847.20639184</v>
      </c>
      <c r="BF244" s="20">
        <f t="shared" si="161"/>
        <v>111183345.98000392</v>
      </c>
      <c r="BG244" s="22">
        <f t="shared" si="164"/>
        <v>54466644.888162121</v>
      </c>
      <c r="BH244" s="22">
        <f t="shared" si="137"/>
        <v>-56716701.091841802</v>
      </c>
      <c r="BI244" s="53">
        <v>1</v>
      </c>
      <c r="BJ244" s="22">
        <f t="shared" si="158"/>
        <v>81171202.31822972</v>
      </c>
      <c r="BK244" s="22">
        <f t="shared" si="159"/>
        <v>56716701.091841802</v>
      </c>
      <c r="BL244" s="23">
        <f t="shared" si="162"/>
        <v>111183345.98000392</v>
      </c>
    </row>
    <row r="245" spans="1:64" hidden="1" x14ac:dyDescent="0.25">
      <c r="A245" s="53">
        <v>4</v>
      </c>
      <c r="B245" s="53" t="s">
        <v>63</v>
      </c>
      <c r="C245" s="54" t="s">
        <v>64</v>
      </c>
      <c r="D245" s="54">
        <v>45322</v>
      </c>
      <c r="E245" s="55" t="s">
        <v>68</v>
      </c>
      <c r="F245" s="55" t="s">
        <v>66</v>
      </c>
      <c r="G245" s="56">
        <v>2025</v>
      </c>
      <c r="H245" s="57">
        <v>542000</v>
      </c>
      <c r="I245" s="14">
        <f t="shared" si="138"/>
        <v>203289191.71029964</v>
      </c>
      <c r="J245" s="67">
        <v>203831191.71029964</v>
      </c>
      <c r="K245" s="57">
        <v>192000</v>
      </c>
      <c r="L245" s="14">
        <f t="shared" si="139"/>
        <v>73679757.95485194</v>
      </c>
      <c r="M245" s="67">
        <v>73871757.95485194</v>
      </c>
      <c r="N245" s="14">
        <f t="shared" si="140"/>
        <v>350000</v>
      </c>
      <c r="O245" s="14">
        <f t="shared" si="141"/>
        <v>129609433.7554477</v>
      </c>
      <c r="P245" s="15">
        <f t="shared" si="142"/>
        <v>129959433.7554477</v>
      </c>
      <c r="Q245" s="57">
        <v>0</v>
      </c>
      <c r="R245" s="57">
        <v>0</v>
      </c>
      <c r="S245" s="15">
        <f t="shared" si="163"/>
        <v>0</v>
      </c>
      <c r="T245" s="14">
        <f t="shared" si="143"/>
        <v>542000</v>
      </c>
      <c r="U245" s="14">
        <f t="shared" si="144"/>
        <v>350000</v>
      </c>
      <c r="V245" s="14">
        <f t="shared" si="145"/>
        <v>203831191.71029964</v>
      </c>
      <c r="W245" s="14">
        <f t="shared" si="146"/>
        <v>129959433.7554477</v>
      </c>
      <c r="X245" s="70">
        <v>0</v>
      </c>
      <c r="Y245" s="14">
        <f t="shared" si="147"/>
        <v>0</v>
      </c>
      <c r="Z245" s="15">
        <f t="shared" si="148"/>
        <v>0</v>
      </c>
      <c r="AA245" s="57">
        <v>0</v>
      </c>
      <c r="AB245" s="57">
        <v>0</v>
      </c>
      <c r="AC245" s="15">
        <f t="shared" si="125"/>
        <v>0</v>
      </c>
      <c r="AD245" s="14">
        <f t="shared" si="149"/>
        <v>203831191.71029964</v>
      </c>
      <c r="AE245" s="15">
        <f t="shared" si="150"/>
        <v>0</v>
      </c>
      <c r="AF245" s="70">
        <v>0</v>
      </c>
      <c r="AG245" s="70">
        <v>0</v>
      </c>
      <c r="AH245" s="14">
        <f t="shared" si="126"/>
        <v>0</v>
      </c>
      <c r="AI245" s="15">
        <f t="shared" si="127"/>
        <v>0</v>
      </c>
      <c r="AJ245" s="16">
        <f t="shared" si="151"/>
        <v>17</v>
      </c>
      <c r="AK245" s="71">
        <v>21</v>
      </c>
      <c r="AL245" s="72">
        <v>5.2120373838408521E-2</v>
      </c>
      <c r="AM245" s="18">
        <f t="shared" si="128"/>
        <v>0.93055198523822125</v>
      </c>
      <c r="AN245" s="14">
        <f t="shared" si="152"/>
        <v>120934009.08156696</v>
      </c>
      <c r="AO245" s="15">
        <f t="shared" si="153"/>
        <v>0</v>
      </c>
      <c r="AP245" s="16">
        <f t="shared" si="154"/>
        <v>17</v>
      </c>
      <c r="AQ245" s="19">
        <f t="shared" si="155"/>
        <v>21</v>
      </c>
      <c r="AR245" s="17">
        <f t="shared" si="156"/>
        <v>5.2120373838408521E-2</v>
      </c>
      <c r="AS245" s="18">
        <f t="shared" si="129"/>
        <v>0.93055198523822125</v>
      </c>
      <c r="AT245" s="73">
        <v>0.88711254583132626</v>
      </c>
      <c r="AU245" s="14">
        <f t="shared" si="130"/>
        <v>0</v>
      </c>
      <c r="AV245" s="15">
        <f t="shared" si="160"/>
        <v>0</v>
      </c>
      <c r="AW245" s="74">
        <v>0</v>
      </c>
      <c r="AX245" s="14">
        <f t="shared" si="131"/>
        <v>0</v>
      </c>
      <c r="AY245" s="15">
        <f t="shared" si="132"/>
        <v>0</v>
      </c>
      <c r="AZ245" s="75">
        <v>0</v>
      </c>
      <c r="BA245" s="20">
        <f t="shared" si="133"/>
        <v>0</v>
      </c>
      <c r="BB245" s="20">
        <f t="shared" si="134"/>
        <v>0</v>
      </c>
      <c r="BC245" s="20">
        <f t="shared" si="135"/>
        <v>0</v>
      </c>
      <c r="BD245" s="21">
        <f t="shared" si="136"/>
        <v>0</v>
      </c>
      <c r="BE245" s="20">
        <f t="shared" si="157"/>
        <v>0</v>
      </c>
      <c r="BF245" s="20">
        <f t="shared" si="161"/>
        <v>0</v>
      </c>
      <c r="BG245" s="22">
        <f t="shared" si="164"/>
        <v>0</v>
      </c>
      <c r="BH245" s="22">
        <f t="shared" si="137"/>
        <v>0</v>
      </c>
      <c r="BI245" s="53">
        <v>0</v>
      </c>
      <c r="BJ245" s="22">
        <f t="shared" si="158"/>
        <v>0</v>
      </c>
      <c r="BK245" s="22">
        <f t="shared" si="159"/>
        <v>0</v>
      </c>
      <c r="BL245" s="23">
        <f t="shared" si="162"/>
        <v>0</v>
      </c>
    </row>
    <row r="246" spans="1:64" hidden="1" x14ac:dyDescent="0.25">
      <c r="A246" s="53">
        <v>4</v>
      </c>
      <c r="B246" s="53" t="s">
        <v>63</v>
      </c>
      <c r="C246" s="54" t="s">
        <v>64</v>
      </c>
      <c r="D246" s="54">
        <v>45322</v>
      </c>
      <c r="E246" s="55" t="s">
        <v>69</v>
      </c>
      <c r="F246" s="55" t="s">
        <v>66</v>
      </c>
      <c r="G246" s="56">
        <v>2023</v>
      </c>
      <c r="H246" s="57">
        <v>18170333</v>
      </c>
      <c r="I246" s="14">
        <f t="shared" si="138"/>
        <v>0</v>
      </c>
      <c r="J246" s="67">
        <v>18170333</v>
      </c>
      <c r="K246" s="57">
        <v>6688113</v>
      </c>
      <c r="L246" s="14">
        <f t="shared" si="139"/>
        <v>0</v>
      </c>
      <c r="M246" s="67">
        <v>6688113</v>
      </c>
      <c r="N246" s="14">
        <f t="shared" si="140"/>
        <v>11482220</v>
      </c>
      <c r="O246" s="14">
        <f t="shared" si="141"/>
        <v>0</v>
      </c>
      <c r="P246" s="15">
        <f t="shared" si="142"/>
        <v>11482220</v>
      </c>
      <c r="Q246" s="57">
        <v>18170333</v>
      </c>
      <c r="R246" s="57">
        <v>6688113</v>
      </c>
      <c r="S246" s="15">
        <f t="shared" si="163"/>
        <v>11482220</v>
      </c>
      <c r="T246" s="14">
        <f t="shared" si="143"/>
        <v>0</v>
      </c>
      <c r="U246" s="14">
        <f t="shared" si="144"/>
        <v>0</v>
      </c>
      <c r="V246" s="14">
        <f t="shared" si="145"/>
        <v>0</v>
      </c>
      <c r="W246" s="14">
        <f t="shared" si="146"/>
        <v>0</v>
      </c>
      <c r="X246" s="70">
        <v>1</v>
      </c>
      <c r="Y246" s="14">
        <f t="shared" si="147"/>
        <v>0</v>
      </c>
      <c r="Z246" s="15">
        <f t="shared" si="148"/>
        <v>0</v>
      </c>
      <c r="AA246" s="57">
        <v>18170333</v>
      </c>
      <c r="AB246" s="57">
        <v>6688113</v>
      </c>
      <c r="AC246" s="15">
        <f t="shared" si="125"/>
        <v>11482220</v>
      </c>
      <c r="AD246" s="14">
        <f t="shared" si="149"/>
        <v>0</v>
      </c>
      <c r="AE246" s="15">
        <f t="shared" si="150"/>
        <v>0</v>
      </c>
      <c r="AF246" s="70">
        <v>0.95899999999999996</v>
      </c>
      <c r="AG246" s="70">
        <v>0</v>
      </c>
      <c r="AH246" s="14">
        <f t="shared" si="126"/>
        <v>0</v>
      </c>
      <c r="AI246" s="15">
        <f t="shared" si="127"/>
        <v>0</v>
      </c>
      <c r="AJ246" s="16">
        <f t="shared" si="151"/>
        <v>0</v>
      </c>
      <c r="AK246" s="71">
        <v>0</v>
      </c>
      <c r="AL246" s="72">
        <v>0</v>
      </c>
      <c r="AM246" s="18">
        <f t="shared" si="128"/>
        <v>1</v>
      </c>
      <c r="AN246" s="14">
        <f t="shared" si="152"/>
        <v>0</v>
      </c>
      <c r="AO246" s="15">
        <f t="shared" si="153"/>
        <v>0</v>
      </c>
      <c r="AP246" s="16">
        <f t="shared" si="154"/>
        <v>0</v>
      </c>
      <c r="AQ246" s="19">
        <f t="shared" si="155"/>
        <v>0</v>
      </c>
      <c r="AR246" s="17">
        <f t="shared" si="156"/>
        <v>0</v>
      </c>
      <c r="AS246" s="18">
        <f t="shared" si="129"/>
        <v>1</v>
      </c>
      <c r="AT246" s="73">
        <v>0.87745652235414018</v>
      </c>
      <c r="AU246" s="14">
        <f t="shared" si="130"/>
        <v>0</v>
      </c>
      <c r="AV246" s="15">
        <f t="shared" si="160"/>
        <v>0</v>
      </c>
      <c r="AW246" s="74">
        <v>0.10999396599513919</v>
      </c>
      <c r="AX246" s="14">
        <f t="shared" si="131"/>
        <v>0</v>
      </c>
      <c r="AY246" s="15">
        <f t="shared" si="132"/>
        <v>0</v>
      </c>
      <c r="AZ246" s="75">
        <v>2.58E-2</v>
      </c>
      <c r="BA246" s="20">
        <f t="shared" si="133"/>
        <v>0</v>
      </c>
      <c r="BB246" s="20">
        <f t="shared" si="134"/>
        <v>0</v>
      </c>
      <c r="BC246" s="20">
        <f t="shared" si="135"/>
        <v>0</v>
      </c>
      <c r="BD246" s="21">
        <f t="shared" si="136"/>
        <v>0</v>
      </c>
      <c r="BE246" s="20">
        <f t="shared" si="157"/>
        <v>0</v>
      </c>
      <c r="BF246" s="20">
        <f t="shared" si="161"/>
        <v>0</v>
      </c>
      <c r="BG246" s="22">
        <f t="shared" si="164"/>
        <v>0</v>
      </c>
      <c r="BH246" s="22">
        <f t="shared" si="137"/>
        <v>0</v>
      </c>
      <c r="BI246" s="53">
        <v>1</v>
      </c>
      <c r="BJ246" s="22">
        <f t="shared" si="158"/>
        <v>0</v>
      </c>
      <c r="BK246" s="22">
        <f t="shared" si="159"/>
        <v>0</v>
      </c>
      <c r="BL246" s="23">
        <f t="shared" si="162"/>
        <v>0</v>
      </c>
    </row>
    <row r="247" spans="1:64" hidden="1" x14ac:dyDescent="0.25">
      <c r="A247" s="53">
        <v>4</v>
      </c>
      <c r="B247" s="53" t="s">
        <v>63</v>
      </c>
      <c r="C247" s="54" t="s">
        <v>64</v>
      </c>
      <c r="D247" s="54">
        <v>45322</v>
      </c>
      <c r="E247" s="55" t="s">
        <v>69</v>
      </c>
      <c r="F247" s="55" t="s">
        <v>66</v>
      </c>
      <c r="G247" s="56">
        <v>2024</v>
      </c>
      <c r="H247" s="57">
        <v>13535000</v>
      </c>
      <c r="I247" s="14">
        <f t="shared" si="138"/>
        <v>9549000</v>
      </c>
      <c r="J247" s="67">
        <v>23084000</v>
      </c>
      <c r="K247" s="57">
        <v>5617000</v>
      </c>
      <c r="L247" s="14">
        <f t="shared" si="139"/>
        <v>3962000</v>
      </c>
      <c r="M247" s="67">
        <v>9579000</v>
      </c>
      <c r="N247" s="14">
        <f t="shared" si="140"/>
        <v>7918000</v>
      </c>
      <c r="O247" s="14">
        <f t="shared" si="141"/>
        <v>5587000</v>
      </c>
      <c r="P247" s="15">
        <f t="shared" si="142"/>
        <v>13505000</v>
      </c>
      <c r="Q247" s="57">
        <v>11847000</v>
      </c>
      <c r="R247" s="57">
        <v>4916000</v>
      </c>
      <c r="S247" s="15">
        <f t="shared" si="163"/>
        <v>6931000</v>
      </c>
      <c r="T247" s="14">
        <f t="shared" si="143"/>
        <v>1688000</v>
      </c>
      <c r="U247" s="14">
        <f t="shared" si="144"/>
        <v>987000</v>
      </c>
      <c r="V247" s="14">
        <f t="shared" si="145"/>
        <v>11237000</v>
      </c>
      <c r="W247" s="14">
        <f t="shared" si="146"/>
        <v>6574000</v>
      </c>
      <c r="X247" s="70">
        <v>1</v>
      </c>
      <c r="Y247" s="14">
        <f t="shared" si="147"/>
        <v>987000</v>
      </c>
      <c r="Z247" s="15">
        <f t="shared" si="148"/>
        <v>6574000</v>
      </c>
      <c r="AA247" s="57">
        <v>2000944</v>
      </c>
      <c r="AB247" s="57">
        <v>830388.06413003325</v>
      </c>
      <c r="AC247" s="15">
        <f t="shared" si="125"/>
        <v>1170555.9358699666</v>
      </c>
      <c r="AD247" s="14">
        <f t="shared" si="149"/>
        <v>21083056</v>
      </c>
      <c r="AE247" s="15">
        <f t="shared" si="150"/>
        <v>21083056</v>
      </c>
      <c r="AF247" s="70">
        <v>0.95399999999999996</v>
      </c>
      <c r="AG247" s="70">
        <v>0</v>
      </c>
      <c r="AH247" s="14">
        <f t="shared" si="126"/>
        <v>20113235.423999999</v>
      </c>
      <c r="AI247" s="15">
        <f t="shared" si="127"/>
        <v>20113235.423999999</v>
      </c>
      <c r="AJ247" s="16">
        <f t="shared" si="151"/>
        <v>5.5</v>
      </c>
      <c r="AK247" s="71">
        <v>9</v>
      </c>
      <c r="AL247" s="72">
        <v>5.2555040428474031E-2</v>
      </c>
      <c r="AM247" s="18">
        <f t="shared" si="128"/>
        <v>0.97679732059221414</v>
      </c>
      <c r="AN247" s="14">
        <f t="shared" si="152"/>
        <v>6421465.585573216</v>
      </c>
      <c r="AO247" s="15">
        <f t="shared" si="153"/>
        <v>6421465.585573216</v>
      </c>
      <c r="AP247" s="16">
        <f t="shared" si="154"/>
        <v>5.5</v>
      </c>
      <c r="AQ247" s="19">
        <f t="shared" si="155"/>
        <v>9</v>
      </c>
      <c r="AR247" s="17">
        <f t="shared" si="156"/>
        <v>5.2555040428474031E-2</v>
      </c>
      <c r="AS247" s="18">
        <f t="shared" si="129"/>
        <v>0.97679732059221414</v>
      </c>
      <c r="AT247" s="73">
        <v>0.87745652235414018</v>
      </c>
      <c r="AU247" s="14">
        <f t="shared" si="130"/>
        <v>17238997.362017024</v>
      </c>
      <c r="AV247" s="15">
        <f t="shared" si="160"/>
        <v>17238997.362017024</v>
      </c>
      <c r="AW247" s="74">
        <v>0.10999396599513919</v>
      </c>
      <c r="AX247" s="14">
        <f t="shared" si="131"/>
        <v>2212334.5332796848</v>
      </c>
      <c r="AY247" s="15">
        <f t="shared" si="132"/>
        <v>1896185.6896279948</v>
      </c>
      <c r="AZ247" s="75">
        <v>2.58E-2</v>
      </c>
      <c r="BA247" s="20">
        <f t="shared" si="133"/>
        <v>543942.84479999996</v>
      </c>
      <c r="BB247" s="20">
        <f t="shared" si="134"/>
        <v>531321.91335594654</v>
      </c>
      <c r="BC247" s="20">
        <f t="shared" si="135"/>
        <v>543942.84479999996</v>
      </c>
      <c r="BD247" s="21">
        <f t="shared" si="136"/>
        <v>531321.91335594654</v>
      </c>
      <c r="BE247" s="20">
        <f t="shared" si="157"/>
        <v>16295512.802079681</v>
      </c>
      <c r="BF247" s="20">
        <f t="shared" si="161"/>
        <v>13245039.37942775</v>
      </c>
      <c r="BG247" s="22">
        <f t="shared" si="164"/>
        <v>5760444.0641300334</v>
      </c>
      <c r="BH247" s="22">
        <f t="shared" si="137"/>
        <v>-7484595.3152977163</v>
      </c>
      <c r="BI247" s="53">
        <v>1</v>
      </c>
      <c r="BJ247" s="22">
        <f t="shared" si="158"/>
        <v>10535068.737949647</v>
      </c>
      <c r="BK247" s="22">
        <f t="shared" si="159"/>
        <v>7484595.3152977163</v>
      </c>
      <c r="BL247" s="23">
        <f t="shared" si="162"/>
        <v>13245039.37942775</v>
      </c>
    </row>
    <row r="248" spans="1:64" hidden="1" x14ac:dyDescent="0.25">
      <c r="A248" s="53">
        <v>4</v>
      </c>
      <c r="B248" s="53" t="s">
        <v>63</v>
      </c>
      <c r="C248" s="54" t="s">
        <v>64</v>
      </c>
      <c r="D248" s="54">
        <v>45322</v>
      </c>
      <c r="E248" s="55" t="s">
        <v>69</v>
      </c>
      <c r="F248" s="55" t="s">
        <v>66</v>
      </c>
      <c r="G248" s="56">
        <v>2025</v>
      </c>
      <c r="H248" s="57">
        <v>68000</v>
      </c>
      <c r="I248" s="14">
        <f t="shared" si="138"/>
        <v>24960868.106492154</v>
      </c>
      <c r="J248" s="67">
        <v>25028868.106492154</v>
      </c>
      <c r="K248" s="57">
        <v>28000</v>
      </c>
      <c r="L248" s="14">
        <f t="shared" si="139"/>
        <v>10973431.062227428</v>
      </c>
      <c r="M248" s="67">
        <v>11001431.062227428</v>
      </c>
      <c r="N248" s="14">
        <f t="shared" si="140"/>
        <v>40000</v>
      </c>
      <c r="O248" s="14">
        <f t="shared" si="141"/>
        <v>13987437.044264726</v>
      </c>
      <c r="P248" s="15">
        <f t="shared" si="142"/>
        <v>14027437.044264726</v>
      </c>
      <c r="Q248" s="57">
        <v>0</v>
      </c>
      <c r="R248" s="57">
        <v>0</v>
      </c>
      <c r="S248" s="15">
        <f t="shared" si="163"/>
        <v>0</v>
      </c>
      <c r="T248" s="14">
        <f t="shared" si="143"/>
        <v>68000</v>
      </c>
      <c r="U248" s="14">
        <f t="shared" si="144"/>
        <v>40000</v>
      </c>
      <c r="V248" s="14">
        <f t="shared" si="145"/>
        <v>25028868.106492154</v>
      </c>
      <c r="W248" s="14">
        <f t="shared" si="146"/>
        <v>14027437.044264726</v>
      </c>
      <c r="X248" s="70">
        <v>0</v>
      </c>
      <c r="Y248" s="14">
        <f t="shared" si="147"/>
        <v>0</v>
      </c>
      <c r="Z248" s="15">
        <f t="shared" si="148"/>
        <v>0</v>
      </c>
      <c r="AA248" s="57">
        <v>0</v>
      </c>
      <c r="AB248" s="57">
        <v>0</v>
      </c>
      <c r="AC248" s="15">
        <f t="shared" si="125"/>
        <v>0</v>
      </c>
      <c r="AD248" s="14">
        <f t="shared" si="149"/>
        <v>25028868.106492154</v>
      </c>
      <c r="AE248" s="15">
        <f t="shared" si="150"/>
        <v>0</v>
      </c>
      <c r="AF248" s="70">
        <v>0</v>
      </c>
      <c r="AG248" s="70">
        <v>0</v>
      </c>
      <c r="AH248" s="14">
        <f t="shared" si="126"/>
        <v>0</v>
      </c>
      <c r="AI248" s="15">
        <f t="shared" si="127"/>
        <v>0</v>
      </c>
      <c r="AJ248" s="16">
        <f t="shared" si="151"/>
        <v>17</v>
      </c>
      <c r="AK248" s="71">
        <v>21</v>
      </c>
      <c r="AL248" s="72">
        <v>5.2120373838408521E-2</v>
      </c>
      <c r="AM248" s="18">
        <f t="shared" si="128"/>
        <v>0.93055198523822125</v>
      </c>
      <c r="AN248" s="14">
        <f t="shared" si="152"/>
        <v>13053259.389344707</v>
      </c>
      <c r="AO248" s="15">
        <f t="shared" si="153"/>
        <v>0</v>
      </c>
      <c r="AP248" s="16">
        <f t="shared" si="154"/>
        <v>17</v>
      </c>
      <c r="AQ248" s="19">
        <f t="shared" si="155"/>
        <v>21</v>
      </c>
      <c r="AR248" s="17">
        <f t="shared" si="156"/>
        <v>5.2120373838408521E-2</v>
      </c>
      <c r="AS248" s="18">
        <f t="shared" si="129"/>
        <v>0.93055198523822125</v>
      </c>
      <c r="AT248" s="73">
        <v>0.87745652235414018</v>
      </c>
      <c r="AU248" s="14">
        <f t="shared" si="130"/>
        <v>0</v>
      </c>
      <c r="AV248" s="15">
        <f t="shared" si="160"/>
        <v>0</v>
      </c>
      <c r="AW248" s="74">
        <v>0</v>
      </c>
      <c r="AX248" s="14">
        <f t="shared" si="131"/>
        <v>0</v>
      </c>
      <c r="AY248" s="15">
        <f t="shared" si="132"/>
        <v>0</v>
      </c>
      <c r="AZ248" s="75">
        <v>0</v>
      </c>
      <c r="BA248" s="20">
        <f t="shared" si="133"/>
        <v>0</v>
      </c>
      <c r="BB248" s="20">
        <f t="shared" si="134"/>
        <v>0</v>
      </c>
      <c r="BC248" s="20">
        <f t="shared" si="135"/>
        <v>0</v>
      </c>
      <c r="BD248" s="21">
        <f t="shared" si="136"/>
        <v>0</v>
      </c>
      <c r="BE248" s="20">
        <f t="shared" si="157"/>
        <v>0</v>
      </c>
      <c r="BF248" s="20">
        <f t="shared" si="161"/>
        <v>0</v>
      </c>
      <c r="BG248" s="22">
        <f t="shared" si="164"/>
        <v>0</v>
      </c>
      <c r="BH248" s="22">
        <f t="shared" si="137"/>
        <v>0</v>
      </c>
      <c r="BI248" s="53">
        <v>0</v>
      </c>
      <c r="BJ248" s="22">
        <f t="shared" si="158"/>
        <v>0</v>
      </c>
      <c r="BK248" s="22">
        <f t="shared" si="159"/>
        <v>0</v>
      </c>
      <c r="BL248" s="23">
        <f t="shared" si="162"/>
        <v>0</v>
      </c>
    </row>
    <row r="249" spans="1:64" hidden="1" x14ac:dyDescent="0.25">
      <c r="A249" s="53">
        <v>4</v>
      </c>
      <c r="B249" s="53" t="s">
        <v>63</v>
      </c>
      <c r="C249" s="54" t="s">
        <v>64</v>
      </c>
      <c r="D249" s="54">
        <v>45322</v>
      </c>
      <c r="E249" s="55" t="s">
        <v>70</v>
      </c>
      <c r="F249" s="55" t="s">
        <v>66</v>
      </c>
      <c r="G249" s="56">
        <v>2023</v>
      </c>
      <c r="H249" s="57">
        <v>24441269</v>
      </c>
      <c r="I249" s="14">
        <f t="shared" si="138"/>
        <v>0</v>
      </c>
      <c r="J249" s="67">
        <v>24441269</v>
      </c>
      <c r="K249" s="57">
        <v>8271812</v>
      </c>
      <c r="L249" s="14">
        <f t="shared" si="139"/>
        <v>0</v>
      </c>
      <c r="M249" s="67">
        <v>8271812</v>
      </c>
      <c r="N249" s="14">
        <f t="shared" si="140"/>
        <v>16169457</v>
      </c>
      <c r="O249" s="14">
        <f t="shared" si="141"/>
        <v>0</v>
      </c>
      <c r="P249" s="15">
        <f t="shared" si="142"/>
        <v>16169457</v>
      </c>
      <c r="Q249" s="57">
        <v>24441269</v>
      </c>
      <c r="R249" s="57">
        <v>8271812</v>
      </c>
      <c r="S249" s="15">
        <f t="shared" si="163"/>
        <v>16169457</v>
      </c>
      <c r="T249" s="14">
        <f t="shared" si="143"/>
        <v>0</v>
      </c>
      <c r="U249" s="14">
        <f t="shared" si="144"/>
        <v>0</v>
      </c>
      <c r="V249" s="14">
        <f t="shared" si="145"/>
        <v>0</v>
      </c>
      <c r="W249" s="14">
        <f t="shared" si="146"/>
        <v>0</v>
      </c>
      <c r="X249" s="70">
        <v>1</v>
      </c>
      <c r="Y249" s="14">
        <f t="shared" si="147"/>
        <v>0</v>
      </c>
      <c r="Z249" s="15">
        <f t="shared" si="148"/>
        <v>0</v>
      </c>
      <c r="AA249" s="57">
        <v>24441269</v>
      </c>
      <c r="AB249" s="57">
        <v>8271812</v>
      </c>
      <c r="AC249" s="15">
        <f t="shared" si="125"/>
        <v>16169457</v>
      </c>
      <c r="AD249" s="14">
        <f t="shared" si="149"/>
        <v>0</v>
      </c>
      <c r="AE249" s="15">
        <f t="shared" si="150"/>
        <v>0</v>
      </c>
      <c r="AF249" s="70">
        <v>1.0209999999999999</v>
      </c>
      <c r="AG249" s="70">
        <v>0</v>
      </c>
      <c r="AH249" s="14">
        <f t="shared" si="126"/>
        <v>0</v>
      </c>
      <c r="AI249" s="15">
        <f t="shared" si="127"/>
        <v>0</v>
      </c>
      <c r="AJ249" s="16">
        <f t="shared" si="151"/>
        <v>0</v>
      </c>
      <c r="AK249" s="71">
        <v>0</v>
      </c>
      <c r="AL249" s="72">
        <v>0</v>
      </c>
      <c r="AM249" s="18">
        <f t="shared" si="128"/>
        <v>1</v>
      </c>
      <c r="AN249" s="14">
        <f t="shared" si="152"/>
        <v>0</v>
      </c>
      <c r="AO249" s="15">
        <f t="shared" si="153"/>
        <v>0</v>
      </c>
      <c r="AP249" s="16">
        <f t="shared" si="154"/>
        <v>0</v>
      </c>
      <c r="AQ249" s="19">
        <f t="shared" si="155"/>
        <v>0</v>
      </c>
      <c r="AR249" s="17">
        <f t="shared" si="156"/>
        <v>0</v>
      </c>
      <c r="AS249" s="18">
        <f t="shared" si="129"/>
        <v>1</v>
      </c>
      <c r="AT249" s="73">
        <v>0.86200560565592232</v>
      </c>
      <c r="AU249" s="14">
        <f t="shared" si="130"/>
        <v>0</v>
      </c>
      <c r="AV249" s="15">
        <f t="shared" si="160"/>
        <v>0</v>
      </c>
      <c r="AW249" s="74">
        <v>8.839848032475417E-2</v>
      </c>
      <c r="AX249" s="14">
        <f t="shared" si="131"/>
        <v>0</v>
      </c>
      <c r="AY249" s="15">
        <f t="shared" si="132"/>
        <v>0</v>
      </c>
      <c r="AZ249" s="75">
        <v>1.35E-2</v>
      </c>
      <c r="BA249" s="20">
        <f t="shared" si="133"/>
        <v>0</v>
      </c>
      <c r="BB249" s="20">
        <f t="shared" si="134"/>
        <v>0</v>
      </c>
      <c r="BC249" s="20">
        <f t="shared" si="135"/>
        <v>0</v>
      </c>
      <c r="BD249" s="21">
        <f t="shared" si="136"/>
        <v>0</v>
      </c>
      <c r="BE249" s="20">
        <f t="shared" si="157"/>
        <v>0</v>
      </c>
      <c r="BF249" s="20">
        <f t="shared" si="161"/>
        <v>0</v>
      </c>
      <c r="BG249" s="22">
        <f t="shared" si="164"/>
        <v>0</v>
      </c>
      <c r="BH249" s="22">
        <f t="shared" si="137"/>
        <v>0</v>
      </c>
      <c r="BI249" s="53">
        <v>1</v>
      </c>
      <c r="BJ249" s="22">
        <f t="shared" si="158"/>
        <v>0</v>
      </c>
      <c r="BK249" s="22">
        <f t="shared" si="159"/>
        <v>0</v>
      </c>
      <c r="BL249" s="23">
        <f t="shared" si="162"/>
        <v>0</v>
      </c>
    </row>
    <row r="250" spans="1:64" hidden="1" x14ac:dyDescent="0.25">
      <c r="A250" s="53">
        <v>4</v>
      </c>
      <c r="B250" s="53" t="s">
        <v>63</v>
      </c>
      <c r="C250" s="54" t="s">
        <v>64</v>
      </c>
      <c r="D250" s="54">
        <v>45322</v>
      </c>
      <c r="E250" s="55" t="s">
        <v>70</v>
      </c>
      <c r="F250" s="55" t="s">
        <v>66</v>
      </c>
      <c r="G250" s="56">
        <v>2024</v>
      </c>
      <c r="H250" s="57">
        <v>16478000</v>
      </c>
      <c r="I250" s="14">
        <f t="shared" si="138"/>
        <v>14664000</v>
      </c>
      <c r="J250" s="67">
        <v>31142000</v>
      </c>
      <c r="K250" s="57">
        <v>5915000</v>
      </c>
      <c r="L250" s="14">
        <f t="shared" si="139"/>
        <v>5265000</v>
      </c>
      <c r="M250" s="67">
        <v>11180000</v>
      </c>
      <c r="N250" s="14">
        <f t="shared" si="140"/>
        <v>10563000</v>
      </c>
      <c r="O250" s="14">
        <f t="shared" si="141"/>
        <v>9399000</v>
      </c>
      <c r="P250" s="15">
        <f t="shared" si="142"/>
        <v>19962000</v>
      </c>
      <c r="Q250" s="57">
        <v>14312000</v>
      </c>
      <c r="R250" s="57">
        <v>5137000</v>
      </c>
      <c r="S250" s="15">
        <f t="shared" si="163"/>
        <v>9175000</v>
      </c>
      <c r="T250" s="14">
        <f t="shared" si="143"/>
        <v>2166000</v>
      </c>
      <c r="U250" s="14">
        <f t="shared" si="144"/>
        <v>1388000</v>
      </c>
      <c r="V250" s="14">
        <f t="shared" si="145"/>
        <v>16830000</v>
      </c>
      <c r="W250" s="14">
        <f t="shared" si="146"/>
        <v>10787000</v>
      </c>
      <c r="X250" s="70">
        <v>1</v>
      </c>
      <c r="Y250" s="14">
        <f t="shared" si="147"/>
        <v>1388000</v>
      </c>
      <c r="Z250" s="15">
        <f t="shared" si="148"/>
        <v>10787000</v>
      </c>
      <c r="AA250" s="57">
        <v>2668026</v>
      </c>
      <c r="AB250" s="57">
        <v>957723.86151231953</v>
      </c>
      <c r="AC250" s="15">
        <f t="shared" si="125"/>
        <v>1710302.1384876803</v>
      </c>
      <c r="AD250" s="14">
        <f t="shared" si="149"/>
        <v>28473974</v>
      </c>
      <c r="AE250" s="15">
        <f t="shared" si="150"/>
        <v>28473974</v>
      </c>
      <c r="AF250" s="70">
        <v>1.0209999999999999</v>
      </c>
      <c r="AG250" s="70">
        <v>0</v>
      </c>
      <c r="AH250" s="14">
        <f t="shared" si="126"/>
        <v>29071927.453999996</v>
      </c>
      <c r="AI250" s="15">
        <f t="shared" si="127"/>
        <v>29071927.453999996</v>
      </c>
      <c r="AJ250" s="16">
        <f t="shared" si="151"/>
        <v>5.5</v>
      </c>
      <c r="AK250" s="71">
        <v>9</v>
      </c>
      <c r="AL250" s="72">
        <v>5.2555040428474031E-2</v>
      </c>
      <c r="AM250" s="18">
        <f t="shared" si="128"/>
        <v>0.97679732059221414</v>
      </c>
      <c r="AN250" s="14">
        <f t="shared" si="152"/>
        <v>10536712.697228214</v>
      </c>
      <c r="AO250" s="15">
        <f t="shared" si="153"/>
        <v>10536712.697228214</v>
      </c>
      <c r="AP250" s="16">
        <f t="shared" si="154"/>
        <v>5.5</v>
      </c>
      <c r="AQ250" s="19">
        <f t="shared" si="155"/>
        <v>9</v>
      </c>
      <c r="AR250" s="17">
        <f t="shared" si="156"/>
        <v>5.2555040428474031E-2</v>
      </c>
      <c r="AS250" s="18">
        <f t="shared" si="129"/>
        <v>0.97679732059221414</v>
      </c>
      <c r="AT250" s="73">
        <v>0.86200560565592232</v>
      </c>
      <c r="AU250" s="14">
        <f t="shared" si="130"/>
        <v>24478701.471334975</v>
      </c>
      <c r="AV250" s="15">
        <f t="shared" si="160"/>
        <v>24478701.471334975</v>
      </c>
      <c r="AW250" s="74">
        <v>8.839848032475417E-2</v>
      </c>
      <c r="AX250" s="14">
        <f t="shared" si="131"/>
        <v>2569914.2070450992</v>
      </c>
      <c r="AY250" s="15">
        <f t="shared" si="132"/>
        <v>2163880.0103893359</v>
      </c>
      <c r="AZ250" s="75">
        <v>1.35E-2</v>
      </c>
      <c r="BA250" s="20">
        <f t="shared" si="133"/>
        <v>384398.64899999998</v>
      </c>
      <c r="BB250" s="20">
        <f t="shared" si="134"/>
        <v>375479.57038246695</v>
      </c>
      <c r="BC250" s="20">
        <f t="shared" si="135"/>
        <v>384398.64899999998</v>
      </c>
      <c r="BD250" s="21">
        <f t="shared" si="136"/>
        <v>375479.57038246695</v>
      </c>
      <c r="BE250" s="20">
        <f t="shared" si="157"/>
        <v>21239240.310045097</v>
      </c>
      <c r="BF250" s="20">
        <f t="shared" si="161"/>
        <v>16481348.354878565</v>
      </c>
      <c r="BG250" s="22">
        <f t="shared" si="164"/>
        <v>7464697.8615123201</v>
      </c>
      <c r="BH250" s="22">
        <f t="shared" si="137"/>
        <v>-9016650.4933662452</v>
      </c>
      <c r="BI250" s="53">
        <v>1</v>
      </c>
      <c r="BJ250" s="22">
        <f t="shared" si="158"/>
        <v>13774542.448532777</v>
      </c>
      <c r="BK250" s="22">
        <f t="shared" si="159"/>
        <v>9016650.4933662452</v>
      </c>
      <c r="BL250" s="23">
        <f t="shared" si="162"/>
        <v>16481348.354878565</v>
      </c>
    </row>
    <row r="251" spans="1:64" hidden="1" x14ac:dyDescent="0.25">
      <c r="A251" s="53">
        <v>4</v>
      </c>
      <c r="B251" s="53" t="s">
        <v>63</v>
      </c>
      <c r="C251" s="54" t="s">
        <v>64</v>
      </c>
      <c r="D251" s="54">
        <v>45322</v>
      </c>
      <c r="E251" s="55" t="s">
        <v>70</v>
      </c>
      <c r="F251" s="55" t="s">
        <v>66</v>
      </c>
      <c r="G251" s="56">
        <v>2025</v>
      </c>
      <c r="H251" s="57">
        <v>97000</v>
      </c>
      <c r="I251" s="14">
        <f t="shared" si="138"/>
        <v>29190212.103479598</v>
      </c>
      <c r="J251" s="67">
        <v>29287212.103479598</v>
      </c>
      <c r="K251" s="57">
        <v>35000</v>
      </c>
      <c r="L251" s="14">
        <f t="shared" si="139"/>
        <v>10825027.21838844</v>
      </c>
      <c r="M251" s="67">
        <v>10860027.21838844</v>
      </c>
      <c r="N251" s="14">
        <f t="shared" si="140"/>
        <v>62000</v>
      </c>
      <c r="O251" s="14">
        <f t="shared" si="141"/>
        <v>18365184.885091156</v>
      </c>
      <c r="P251" s="15">
        <f t="shared" si="142"/>
        <v>18427184.885091156</v>
      </c>
      <c r="Q251" s="57">
        <v>0</v>
      </c>
      <c r="R251" s="57">
        <v>0</v>
      </c>
      <c r="S251" s="15">
        <f t="shared" si="163"/>
        <v>0</v>
      </c>
      <c r="T251" s="14">
        <f t="shared" si="143"/>
        <v>97000</v>
      </c>
      <c r="U251" s="14">
        <f t="shared" si="144"/>
        <v>62000</v>
      </c>
      <c r="V251" s="14">
        <f t="shared" si="145"/>
        <v>29287212.103479598</v>
      </c>
      <c r="W251" s="14">
        <f t="shared" si="146"/>
        <v>18427184.885091156</v>
      </c>
      <c r="X251" s="70">
        <v>0</v>
      </c>
      <c r="Y251" s="14">
        <f t="shared" si="147"/>
        <v>0</v>
      </c>
      <c r="Z251" s="15">
        <f t="shared" si="148"/>
        <v>0</v>
      </c>
      <c r="AA251" s="57">
        <v>0</v>
      </c>
      <c r="AB251" s="57">
        <v>0</v>
      </c>
      <c r="AC251" s="15">
        <f t="shared" si="125"/>
        <v>0</v>
      </c>
      <c r="AD251" s="14">
        <f t="shared" si="149"/>
        <v>29287212.103479598</v>
      </c>
      <c r="AE251" s="15">
        <f t="shared" si="150"/>
        <v>0</v>
      </c>
      <c r="AF251" s="70">
        <v>0</v>
      </c>
      <c r="AG251" s="70">
        <v>0</v>
      </c>
      <c r="AH251" s="14">
        <f t="shared" si="126"/>
        <v>0</v>
      </c>
      <c r="AI251" s="15">
        <f t="shared" si="127"/>
        <v>0</v>
      </c>
      <c r="AJ251" s="16">
        <f t="shared" si="151"/>
        <v>17</v>
      </c>
      <c r="AK251" s="71">
        <v>21</v>
      </c>
      <c r="AL251" s="72">
        <v>5.2120373838408521E-2</v>
      </c>
      <c r="AM251" s="18">
        <f t="shared" si="128"/>
        <v>0.93055198523822125</v>
      </c>
      <c r="AN251" s="14">
        <f t="shared" si="152"/>
        <v>17147453.477173317</v>
      </c>
      <c r="AO251" s="15">
        <f t="shared" si="153"/>
        <v>0</v>
      </c>
      <c r="AP251" s="16">
        <f t="shared" si="154"/>
        <v>17</v>
      </c>
      <c r="AQ251" s="19">
        <f t="shared" si="155"/>
        <v>21</v>
      </c>
      <c r="AR251" s="17">
        <f t="shared" si="156"/>
        <v>5.2120373838408521E-2</v>
      </c>
      <c r="AS251" s="18">
        <f t="shared" si="129"/>
        <v>0.93055198523822125</v>
      </c>
      <c r="AT251" s="73">
        <v>0.86200560565592232</v>
      </c>
      <c r="AU251" s="14">
        <f t="shared" si="130"/>
        <v>0</v>
      </c>
      <c r="AV251" s="15">
        <f t="shared" si="160"/>
        <v>0</v>
      </c>
      <c r="AW251" s="74">
        <v>0</v>
      </c>
      <c r="AX251" s="14">
        <f t="shared" si="131"/>
        <v>0</v>
      </c>
      <c r="AY251" s="15">
        <f t="shared" si="132"/>
        <v>0</v>
      </c>
      <c r="AZ251" s="75">
        <v>0</v>
      </c>
      <c r="BA251" s="20">
        <f t="shared" si="133"/>
        <v>0</v>
      </c>
      <c r="BB251" s="20">
        <f t="shared" si="134"/>
        <v>0</v>
      </c>
      <c r="BC251" s="20">
        <f t="shared" si="135"/>
        <v>0</v>
      </c>
      <c r="BD251" s="21">
        <f t="shared" si="136"/>
        <v>0</v>
      </c>
      <c r="BE251" s="20">
        <f t="shared" si="157"/>
        <v>0</v>
      </c>
      <c r="BF251" s="20">
        <f t="shared" si="161"/>
        <v>0</v>
      </c>
      <c r="BG251" s="22">
        <f t="shared" si="164"/>
        <v>0</v>
      </c>
      <c r="BH251" s="22">
        <f t="shared" si="137"/>
        <v>0</v>
      </c>
      <c r="BI251" s="53">
        <v>0</v>
      </c>
      <c r="BJ251" s="22">
        <f t="shared" si="158"/>
        <v>0</v>
      </c>
      <c r="BK251" s="22">
        <f t="shared" si="159"/>
        <v>0</v>
      </c>
      <c r="BL251" s="23">
        <f t="shared" si="162"/>
        <v>0</v>
      </c>
    </row>
    <row r="252" spans="1:64" hidden="1" x14ac:dyDescent="0.25">
      <c r="A252" s="53">
        <v>4</v>
      </c>
      <c r="B252" s="53" t="s">
        <v>63</v>
      </c>
      <c r="C252" s="54" t="s">
        <v>64</v>
      </c>
      <c r="D252" s="54">
        <v>45322</v>
      </c>
      <c r="E252" s="55" t="s">
        <v>71</v>
      </c>
      <c r="F252" s="55" t="s">
        <v>66</v>
      </c>
      <c r="G252" s="56">
        <v>2023</v>
      </c>
      <c r="H252" s="57">
        <v>4220254</v>
      </c>
      <c r="I252" s="14">
        <f t="shared" si="138"/>
        <v>0</v>
      </c>
      <c r="J252" s="67">
        <v>4220254</v>
      </c>
      <c r="K252" s="57">
        <v>1334830</v>
      </c>
      <c r="L252" s="14">
        <f t="shared" si="139"/>
        <v>0</v>
      </c>
      <c r="M252" s="67">
        <v>1334830</v>
      </c>
      <c r="N252" s="14">
        <f t="shared" si="140"/>
        <v>2885424</v>
      </c>
      <c r="O252" s="14">
        <f t="shared" si="141"/>
        <v>0</v>
      </c>
      <c r="P252" s="15">
        <f t="shared" si="142"/>
        <v>2885424</v>
      </c>
      <c r="Q252" s="57">
        <v>4220254</v>
      </c>
      <c r="R252" s="57">
        <v>1334830</v>
      </c>
      <c r="S252" s="15">
        <f t="shared" si="163"/>
        <v>2885424</v>
      </c>
      <c r="T252" s="14">
        <f t="shared" si="143"/>
        <v>0</v>
      </c>
      <c r="U252" s="14">
        <f t="shared" si="144"/>
        <v>0</v>
      </c>
      <c r="V252" s="14">
        <f t="shared" si="145"/>
        <v>0</v>
      </c>
      <c r="W252" s="14">
        <f t="shared" si="146"/>
        <v>0</v>
      </c>
      <c r="X252" s="70">
        <v>1</v>
      </c>
      <c r="Y252" s="14">
        <f t="shared" si="147"/>
        <v>0</v>
      </c>
      <c r="Z252" s="15">
        <f t="shared" si="148"/>
        <v>0</v>
      </c>
      <c r="AA252" s="57">
        <v>4220254</v>
      </c>
      <c r="AB252" s="57">
        <v>1334830</v>
      </c>
      <c r="AC252" s="15">
        <f t="shared" si="125"/>
        <v>2885424</v>
      </c>
      <c r="AD252" s="14">
        <f t="shared" si="149"/>
        <v>0</v>
      </c>
      <c r="AE252" s="15">
        <f t="shared" si="150"/>
        <v>0</v>
      </c>
      <c r="AF252" s="70">
        <v>1</v>
      </c>
      <c r="AG252" s="70">
        <v>0</v>
      </c>
      <c r="AH252" s="14">
        <f t="shared" si="126"/>
        <v>0</v>
      </c>
      <c r="AI252" s="15">
        <f t="shared" si="127"/>
        <v>0</v>
      </c>
      <c r="AJ252" s="16">
        <f t="shared" si="151"/>
        <v>0</v>
      </c>
      <c r="AK252" s="71">
        <v>0</v>
      </c>
      <c r="AL252" s="72">
        <v>0</v>
      </c>
      <c r="AM252" s="18">
        <f t="shared" si="128"/>
        <v>1</v>
      </c>
      <c r="AN252" s="14">
        <f t="shared" si="152"/>
        <v>0</v>
      </c>
      <c r="AO252" s="15">
        <f t="shared" si="153"/>
        <v>0</v>
      </c>
      <c r="AP252" s="16">
        <f t="shared" si="154"/>
        <v>0</v>
      </c>
      <c r="AQ252" s="19">
        <f t="shared" si="155"/>
        <v>0</v>
      </c>
      <c r="AR252" s="17">
        <f t="shared" si="156"/>
        <v>0</v>
      </c>
      <c r="AS252" s="18">
        <f t="shared" si="129"/>
        <v>1</v>
      </c>
      <c r="AT252" s="73">
        <v>0.89014911840146116</v>
      </c>
      <c r="AU252" s="14">
        <f t="shared" si="130"/>
        <v>0</v>
      </c>
      <c r="AV252" s="15">
        <f t="shared" si="160"/>
        <v>0</v>
      </c>
      <c r="AW252" s="74">
        <v>7.3309423347455327E-2</v>
      </c>
      <c r="AX252" s="14">
        <f t="shared" si="131"/>
        <v>0</v>
      </c>
      <c r="AY252" s="15">
        <f t="shared" si="132"/>
        <v>0</v>
      </c>
      <c r="AZ252" s="75">
        <v>1.9599999999999999E-2</v>
      </c>
      <c r="BA252" s="20">
        <f t="shared" si="133"/>
        <v>0</v>
      </c>
      <c r="BB252" s="20">
        <f t="shared" si="134"/>
        <v>0</v>
      </c>
      <c r="BC252" s="20">
        <f t="shared" si="135"/>
        <v>0</v>
      </c>
      <c r="BD252" s="21">
        <f t="shared" si="136"/>
        <v>0</v>
      </c>
      <c r="BE252" s="20">
        <f t="shared" si="157"/>
        <v>0</v>
      </c>
      <c r="BF252" s="20">
        <f t="shared" si="161"/>
        <v>0</v>
      </c>
      <c r="BG252" s="22">
        <f t="shared" si="164"/>
        <v>0</v>
      </c>
      <c r="BH252" s="22">
        <f t="shared" si="137"/>
        <v>0</v>
      </c>
      <c r="BI252" s="53">
        <v>1</v>
      </c>
      <c r="BJ252" s="22">
        <f t="shared" si="158"/>
        <v>0</v>
      </c>
      <c r="BK252" s="22">
        <f t="shared" si="159"/>
        <v>0</v>
      </c>
      <c r="BL252" s="23">
        <f t="shared" si="162"/>
        <v>0</v>
      </c>
    </row>
    <row r="253" spans="1:64" hidden="1" x14ac:dyDescent="0.25">
      <c r="A253" s="53">
        <v>4</v>
      </c>
      <c r="B253" s="53" t="s">
        <v>63</v>
      </c>
      <c r="C253" s="54" t="s">
        <v>64</v>
      </c>
      <c r="D253" s="54">
        <v>45322</v>
      </c>
      <c r="E253" s="55" t="s">
        <v>71</v>
      </c>
      <c r="F253" s="55" t="s">
        <v>66</v>
      </c>
      <c r="G253" s="56">
        <v>2024</v>
      </c>
      <c r="H253" s="57">
        <v>2022000</v>
      </c>
      <c r="I253" s="14">
        <f t="shared" si="138"/>
        <v>1888000</v>
      </c>
      <c r="J253" s="67">
        <v>3910000</v>
      </c>
      <c r="K253" s="57">
        <v>715000</v>
      </c>
      <c r="L253" s="14">
        <f t="shared" si="139"/>
        <v>666000</v>
      </c>
      <c r="M253" s="67">
        <v>1381000</v>
      </c>
      <c r="N253" s="14">
        <f t="shared" si="140"/>
        <v>1307000</v>
      </c>
      <c r="O253" s="14">
        <f t="shared" si="141"/>
        <v>1222000</v>
      </c>
      <c r="P253" s="15">
        <f t="shared" si="142"/>
        <v>2529000</v>
      </c>
      <c r="Q253" s="57">
        <v>1700000</v>
      </c>
      <c r="R253" s="57">
        <v>601000</v>
      </c>
      <c r="S253" s="15">
        <f t="shared" si="163"/>
        <v>1099000</v>
      </c>
      <c r="T253" s="14">
        <f t="shared" si="143"/>
        <v>322000</v>
      </c>
      <c r="U253" s="14">
        <f t="shared" si="144"/>
        <v>208000</v>
      </c>
      <c r="V253" s="14">
        <f t="shared" si="145"/>
        <v>2210000</v>
      </c>
      <c r="W253" s="14">
        <f t="shared" si="146"/>
        <v>1430000</v>
      </c>
      <c r="X253" s="70">
        <v>1</v>
      </c>
      <c r="Y253" s="14">
        <f t="shared" si="147"/>
        <v>208000</v>
      </c>
      <c r="Z253" s="15">
        <f t="shared" si="148"/>
        <v>1430000</v>
      </c>
      <c r="AA253" s="57">
        <v>353208</v>
      </c>
      <c r="AB253" s="57">
        <v>124897.98219584569</v>
      </c>
      <c r="AC253" s="15">
        <f t="shared" si="125"/>
        <v>228310.01780415431</v>
      </c>
      <c r="AD253" s="14">
        <f t="shared" si="149"/>
        <v>3556792</v>
      </c>
      <c r="AE253" s="15">
        <f t="shared" si="150"/>
        <v>3556792</v>
      </c>
      <c r="AF253" s="70">
        <v>1</v>
      </c>
      <c r="AG253" s="70">
        <v>0</v>
      </c>
      <c r="AH253" s="14">
        <f t="shared" si="126"/>
        <v>3556792</v>
      </c>
      <c r="AI253" s="15">
        <f t="shared" si="127"/>
        <v>3556792</v>
      </c>
      <c r="AJ253" s="16">
        <f t="shared" si="151"/>
        <v>5.5</v>
      </c>
      <c r="AK253" s="71">
        <v>9</v>
      </c>
      <c r="AL253" s="72">
        <v>5.2555040428474031E-2</v>
      </c>
      <c r="AM253" s="18">
        <f t="shared" si="128"/>
        <v>0.97679732059221414</v>
      </c>
      <c r="AN253" s="14">
        <f t="shared" si="152"/>
        <v>1396820.1684468663</v>
      </c>
      <c r="AO253" s="15">
        <f t="shared" si="153"/>
        <v>1396820.1684468663</v>
      </c>
      <c r="AP253" s="16">
        <f t="shared" si="154"/>
        <v>5.5</v>
      </c>
      <c r="AQ253" s="19">
        <f t="shared" si="155"/>
        <v>9</v>
      </c>
      <c r="AR253" s="17">
        <f t="shared" si="156"/>
        <v>5.2555040428474031E-2</v>
      </c>
      <c r="AS253" s="18">
        <f t="shared" si="129"/>
        <v>0.97679732059221414</v>
      </c>
      <c r="AT253" s="73">
        <v>0.89014911840146116</v>
      </c>
      <c r="AU253" s="14">
        <f t="shared" si="130"/>
        <v>3092613.8338258723</v>
      </c>
      <c r="AV253" s="15">
        <f t="shared" si="160"/>
        <v>3092613.8338258723</v>
      </c>
      <c r="AW253" s="74">
        <v>7.3309423347455327E-2</v>
      </c>
      <c r="AX253" s="14">
        <f t="shared" si="131"/>
        <v>260746.37048684232</v>
      </c>
      <c r="AY253" s="15">
        <f t="shared" si="132"/>
        <v>226717.73679413772</v>
      </c>
      <c r="AZ253" s="75">
        <v>1.9599999999999999E-2</v>
      </c>
      <c r="BA253" s="20">
        <f t="shared" si="133"/>
        <v>69713.123200000002</v>
      </c>
      <c r="BB253" s="20">
        <f t="shared" si="134"/>
        <v>68095.591951874929</v>
      </c>
      <c r="BC253" s="20">
        <f t="shared" si="135"/>
        <v>69713.123200000002</v>
      </c>
      <c r="BD253" s="21">
        <f t="shared" si="136"/>
        <v>68095.591951874929</v>
      </c>
      <c r="BE253" s="20">
        <f t="shared" si="157"/>
        <v>2457251.4936868423</v>
      </c>
      <c r="BF253" s="20">
        <f t="shared" si="161"/>
        <v>1990606.9941250188</v>
      </c>
      <c r="BG253" s="22">
        <f t="shared" si="164"/>
        <v>870689.98219584569</v>
      </c>
      <c r="BH253" s="22">
        <f t="shared" si="137"/>
        <v>-1119917.011929173</v>
      </c>
      <c r="BI253" s="53">
        <v>1</v>
      </c>
      <c r="BJ253" s="22">
        <f t="shared" si="158"/>
        <v>1586561.5114909965</v>
      </c>
      <c r="BK253" s="22">
        <f t="shared" si="159"/>
        <v>1119917.011929173</v>
      </c>
      <c r="BL253" s="23">
        <f t="shared" si="162"/>
        <v>1990606.9941250188</v>
      </c>
    </row>
    <row r="254" spans="1:64" hidden="1" x14ac:dyDescent="0.25">
      <c r="A254" s="53">
        <v>4</v>
      </c>
      <c r="B254" s="53" t="s">
        <v>63</v>
      </c>
      <c r="C254" s="54" t="s">
        <v>64</v>
      </c>
      <c r="D254" s="54">
        <v>45322</v>
      </c>
      <c r="E254" s="55" t="s">
        <v>71</v>
      </c>
      <c r="F254" s="55" t="s">
        <v>66</v>
      </c>
      <c r="G254" s="56">
        <v>2025</v>
      </c>
      <c r="H254" s="57">
        <v>15000</v>
      </c>
      <c r="I254" s="14">
        <f t="shared" si="138"/>
        <v>3894999.9999999995</v>
      </c>
      <c r="J254" s="67">
        <v>3909999.9999999995</v>
      </c>
      <c r="K254" s="57">
        <v>5000</v>
      </c>
      <c r="L254" s="14">
        <f t="shared" si="139"/>
        <v>1375999.9999999998</v>
      </c>
      <c r="M254" s="67">
        <v>1380999.9999999998</v>
      </c>
      <c r="N254" s="14">
        <f t="shared" si="140"/>
        <v>10000</v>
      </c>
      <c r="O254" s="14">
        <f t="shared" si="141"/>
        <v>2519000</v>
      </c>
      <c r="P254" s="15">
        <f t="shared" si="142"/>
        <v>2529000</v>
      </c>
      <c r="Q254" s="57">
        <v>0</v>
      </c>
      <c r="R254" s="57">
        <v>0</v>
      </c>
      <c r="S254" s="15">
        <f t="shared" si="163"/>
        <v>0</v>
      </c>
      <c r="T254" s="14">
        <f t="shared" si="143"/>
        <v>15000</v>
      </c>
      <c r="U254" s="14">
        <f t="shared" si="144"/>
        <v>10000</v>
      </c>
      <c r="V254" s="14">
        <f t="shared" si="145"/>
        <v>3909999.9999999995</v>
      </c>
      <c r="W254" s="14">
        <f t="shared" si="146"/>
        <v>2529000</v>
      </c>
      <c r="X254" s="70">
        <v>0</v>
      </c>
      <c r="Y254" s="14">
        <f t="shared" si="147"/>
        <v>0</v>
      </c>
      <c r="Z254" s="15">
        <f t="shared" si="148"/>
        <v>0</v>
      </c>
      <c r="AA254" s="57">
        <v>0</v>
      </c>
      <c r="AB254" s="57">
        <v>0</v>
      </c>
      <c r="AC254" s="15">
        <f t="shared" si="125"/>
        <v>0</v>
      </c>
      <c r="AD254" s="14">
        <f t="shared" si="149"/>
        <v>3909999.9999999995</v>
      </c>
      <c r="AE254" s="15">
        <f t="shared" si="150"/>
        <v>0</v>
      </c>
      <c r="AF254" s="70">
        <v>0</v>
      </c>
      <c r="AG254" s="70">
        <v>0</v>
      </c>
      <c r="AH254" s="14">
        <f t="shared" si="126"/>
        <v>0</v>
      </c>
      <c r="AI254" s="15">
        <f t="shared" si="127"/>
        <v>0</v>
      </c>
      <c r="AJ254" s="16">
        <f t="shared" si="151"/>
        <v>17</v>
      </c>
      <c r="AK254" s="71">
        <v>21</v>
      </c>
      <c r="AL254" s="72">
        <v>5.2120373838408521E-2</v>
      </c>
      <c r="AM254" s="18">
        <f t="shared" si="128"/>
        <v>0.93055198523822125</v>
      </c>
      <c r="AN254" s="14">
        <f t="shared" si="152"/>
        <v>2353365.9706674614</v>
      </c>
      <c r="AO254" s="15">
        <f t="shared" si="153"/>
        <v>0</v>
      </c>
      <c r="AP254" s="16">
        <f t="shared" si="154"/>
        <v>17</v>
      </c>
      <c r="AQ254" s="19">
        <f t="shared" si="155"/>
        <v>21</v>
      </c>
      <c r="AR254" s="17">
        <f t="shared" si="156"/>
        <v>5.2120373838408521E-2</v>
      </c>
      <c r="AS254" s="18">
        <f t="shared" si="129"/>
        <v>0.93055198523822125</v>
      </c>
      <c r="AT254" s="73">
        <v>0.89014911840146116</v>
      </c>
      <c r="AU254" s="14">
        <f t="shared" si="130"/>
        <v>0</v>
      </c>
      <c r="AV254" s="15">
        <f t="shared" si="160"/>
        <v>0</v>
      </c>
      <c r="AW254" s="74">
        <v>0</v>
      </c>
      <c r="AX254" s="14">
        <f t="shared" si="131"/>
        <v>0</v>
      </c>
      <c r="AY254" s="15">
        <f t="shared" si="132"/>
        <v>0</v>
      </c>
      <c r="AZ254" s="75">
        <v>0</v>
      </c>
      <c r="BA254" s="20">
        <f t="shared" si="133"/>
        <v>0</v>
      </c>
      <c r="BB254" s="20">
        <f t="shared" si="134"/>
        <v>0</v>
      </c>
      <c r="BC254" s="20">
        <f t="shared" si="135"/>
        <v>0</v>
      </c>
      <c r="BD254" s="21">
        <f t="shared" si="136"/>
        <v>0</v>
      </c>
      <c r="BE254" s="20">
        <f t="shared" si="157"/>
        <v>0</v>
      </c>
      <c r="BF254" s="20">
        <f t="shared" si="161"/>
        <v>0</v>
      </c>
      <c r="BG254" s="22">
        <f t="shared" si="164"/>
        <v>0</v>
      </c>
      <c r="BH254" s="22">
        <f t="shared" si="137"/>
        <v>0</v>
      </c>
      <c r="BI254" s="53">
        <v>0</v>
      </c>
      <c r="BJ254" s="22">
        <f t="shared" si="158"/>
        <v>0</v>
      </c>
      <c r="BK254" s="22">
        <f t="shared" si="159"/>
        <v>0</v>
      </c>
      <c r="BL254" s="23">
        <f t="shared" si="162"/>
        <v>0</v>
      </c>
    </row>
    <row r="255" spans="1:64" hidden="1" x14ac:dyDescent="0.25">
      <c r="A255" s="53">
        <v>4</v>
      </c>
      <c r="B255" s="53" t="s">
        <v>63</v>
      </c>
      <c r="C255" s="54" t="s">
        <v>64</v>
      </c>
      <c r="D255" s="54">
        <v>45351</v>
      </c>
      <c r="E255" s="55" t="s">
        <v>65</v>
      </c>
      <c r="F255" s="55" t="s">
        <v>66</v>
      </c>
      <c r="G255" s="56">
        <v>2023</v>
      </c>
      <c r="H255" s="57">
        <v>525829018</v>
      </c>
      <c r="I255" s="14">
        <f t="shared" si="138"/>
        <v>0</v>
      </c>
      <c r="J255" s="67">
        <v>525829018</v>
      </c>
      <c r="K255" s="57">
        <v>157396496</v>
      </c>
      <c r="L255" s="14">
        <f t="shared" si="139"/>
        <v>0</v>
      </c>
      <c r="M255" s="67">
        <v>157396496</v>
      </c>
      <c r="N255" s="14">
        <f t="shared" si="140"/>
        <v>368432522</v>
      </c>
      <c r="O255" s="14">
        <f t="shared" si="141"/>
        <v>0</v>
      </c>
      <c r="P255" s="15">
        <f t="shared" si="142"/>
        <v>368432522</v>
      </c>
      <c r="Q255" s="57">
        <v>525829018</v>
      </c>
      <c r="R255" s="57">
        <v>157396496</v>
      </c>
      <c r="S255" s="15">
        <f t="shared" si="163"/>
        <v>368432522</v>
      </c>
      <c r="T255" s="14">
        <f t="shared" si="143"/>
        <v>0</v>
      </c>
      <c r="U255" s="14">
        <f t="shared" si="144"/>
        <v>0</v>
      </c>
      <c r="V255" s="14">
        <f t="shared" si="145"/>
        <v>0</v>
      </c>
      <c r="W255" s="14">
        <f t="shared" si="146"/>
        <v>0</v>
      </c>
      <c r="X255" s="70">
        <v>1</v>
      </c>
      <c r="Y255" s="14">
        <f t="shared" si="147"/>
        <v>0</v>
      </c>
      <c r="Z255" s="15">
        <f t="shared" si="148"/>
        <v>0</v>
      </c>
      <c r="AA255" s="57">
        <v>525829018</v>
      </c>
      <c r="AB255" s="57">
        <v>157396496</v>
      </c>
      <c r="AC255" s="15">
        <f t="shared" si="125"/>
        <v>368432522</v>
      </c>
      <c r="AD255" s="14">
        <f t="shared" si="149"/>
        <v>0</v>
      </c>
      <c r="AE255" s="15">
        <f t="shared" si="150"/>
        <v>0</v>
      </c>
      <c r="AF255" s="70">
        <v>1.22</v>
      </c>
      <c r="AG255" s="70">
        <v>0</v>
      </c>
      <c r="AH255" s="14">
        <f t="shared" si="126"/>
        <v>0</v>
      </c>
      <c r="AI255" s="15">
        <f t="shared" si="127"/>
        <v>0</v>
      </c>
      <c r="AJ255" s="16">
        <f t="shared" si="151"/>
        <v>0</v>
      </c>
      <c r="AK255" s="71">
        <v>0</v>
      </c>
      <c r="AL255" s="72">
        <v>0</v>
      </c>
      <c r="AM255" s="18">
        <f t="shared" si="128"/>
        <v>1</v>
      </c>
      <c r="AN255" s="14">
        <f t="shared" si="152"/>
        <v>0</v>
      </c>
      <c r="AO255" s="15">
        <f t="shared" si="153"/>
        <v>0</v>
      </c>
      <c r="AP255" s="16">
        <f t="shared" si="154"/>
        <v>0</v>
      </c>
      <c r="AQ255" s="19">
        <f t="shared" si="155"/>
        <v>0</v>
      </c>
      <c r="AR255" s="17">
        <f t="shared" si="156"/>
        <v>0</v>
      </c>
      <c r="AS255" s="18">
        <f t="shared" si="129"/>
        <v>1</v>
      </c>
      <c r="AT255" s="73">
        <v>0.88450765268544418</v>
      </c>
      <c r="AU255" s="14">
        <f t="shared" si="130"/>
        <v>0</v>
      </c>
      <c r="AV255" s="15">
        <f t="shared" si="160"/>
        <v>0</v>
      </c>
      <c r="AW255" s="74">
        <v>7.2144853467420111E-2</v>
      </c>
      <c r="AX255" s="14">
        <f t="shared" si="131"/>
        <v>0</v>
      </c>
      <c r="AY255" s="15">
        <f t="shared" si="132"/>
        <v>0</v>
      </c>
      <c r="AZ255" s="75">
        <v>2.3E-3</v>
      </c>
      <c r="BA255" s="20">
        <f t="shared" si="133"/>
        <v>0</v>
      </c>
      <c r="BB255" s="20">
        <f t="shared" si="134"/>
        <v>0</v>
      </c>
      <c r="BC255" s="20">
        <f t="shared" si="135"/>
        <v>0</v>
      </c>
      <c r="BD255" s="21">
        <f t="shared" si="136"/>
        <v>0</v>
      </c>
      <c r="BE255" s="20">
        <f t="shared" si="157"/>
        <v>0</v>
      </c>
      <c r="BF255" s="20">
        <f t="shared" si="161"/>
        <v>0</v>
      </c>
      <c r="BG255" s="22">
        <f t="shared" si="164"/>
        <v>0</v>
      </c>
      <c r="BH255" s="22">
        <f t="shared" si="137"/>
        <v>0</v>
      </c>
      <c r="BI255" s="53">
        <v>1</v>
      </c>
      <c r="BJ255" s="22">
        <f t="shared" si="158"/>
        <v>0</v>
      </c>
      <c r="BK255" s="22">
        <f t="shared" si="159"/>
        <v>0</v>
      </c>
      <c r="BL255" s="23">
        <f t="shared" si="162"/>
        <v>0</v>
      </c>
    </row>
    <row r="256" spans="1:64" hidden="1" x14ac:dyDescent="0.25">
      <c r="A256" s="53">
        <v>4</v>
      </c>
      <c r="B256" s="53" t="s">
        <v>63</v>
      </c>
      <c r="C256" s="54" t="s">
        <v>64</v>
      </c>
      <c r="D256" s="54">
        <v>45351</v>
      </c>
      <c r="E256" s="55" t="s">
        <v>65</v>
      </c>
      <c r="F256" s="55" t="s">
        <v>66</v>
      </c>
      <c r="G256" s="56">
        <v>2024</v>
      </c>
      <c r="H256" s="57">
        <v>353529000</v>
      </c>
      <c r="I256" s="14">
        <f t="shared" si="138"/>
        <v>201277000</v>
      </c>
      <c r="J256" s="67">
        <v>554806000</v>
      </c>
      <c r="K256" s="57">
        <v>112104000</v>
      </c>
      <c r="L256" s="14">
        <f t="shared" si="139"/>
        <v>63823000</v>
      </c>
      <c r="M256" s="67">
        <v>175927000</v>
      </c>
      <c r="N256" s="14">
        <f t="shared" si="140"/>
        <v>241425000</v>
      </c>
      <c r="O256" s="14">
        <f t="shared" si="141"/>
        <v>137454000</v>
      </c>
      <c r="P256" s="15">
        <f t="shared" si="142"/>
        <v>378879000</v>
      </c>
      <c r="Q256" s="57">
        <v>318588000</v>
      </c>
      <c r="R256" s="57">
        <v>101024000</v>
      </c>
      <c r="S256" s="15">
        <f t="shared" si="163"/>
        <v>217564000</v>
      </c>
      <c r="T256" s="14">
        <f t="shared" si="143"/>
        <v>34941000</v>
      </c>
      <c r="U256" s="14">
        <f t="shared" si="144"/>
        <v>23861000</v>
      </c>
      <c r="V256" s="14">
        <f t="shared" si="145"/>
        <v>236218000</v>
      </c>
      <c r="W256" s="14">
        <f t="shared" si="146"/>
        <v>161315000</v>
      </c>
      <c r="X256" s="70">
        <v>1</v>
      </c>
      <c r="Y256" s="14">
        <f t="shared" si="147"/>
        <v>23861000</v>
      </c>
      <c r="Z256" s="15">
        <f t="shared" si="148"/>
        <v>161315000</v>
      </c>
      <c r="AA256" s="57">
        <v>91545878</v>
      </c>
      <c r="AB256" s="57">
        <v>29029186.028054278</v>
      </c>
      <c r="AC256" s="15">
        <f t="shared" si="125"/>
        <v>62516691.971945718</v>
      </c>
      <c r="AD256" s="14">
        <f t="shared" si="149"/>
        <v>463260122</v>
      </c>
      <c r="AE256" s="15">
        <f t="shared" si="150"/>
        <v>463260122</v>
      </c>
      <c r="AF256" s="70">
        <v>1.26</v>
      </c>
      <c r="AG256" s="70">
        <v>0</v>
      </c>
      <c r="AH256" s="14">
        <f t="shared" si="126"/>
        <v>583707753.72000003</v>
      </c>
      <c r="AI256" s="15">
        <f t="shared" si="127"/>
        <v>583707753.72000003</v>
      </c>
      <c r="AJ256" s="16">
        <f t="shared" si="151"/>
        <v>5</v>
      </c>
      <c r="AK256" s="71">
        <v>9</v>
      </c>
      <c r="AL256" s="72">
        <v>5.2555040428474031E-2</v>
      </c>
      <c r="AM256" s="18">
        <f t="shared" si="128"/>
        <v>0.97888421861319985</v>
      </c>
      <c r="AN256" s="14">
        <f t="shared" si="152"/>
        <v>157908707.72558832</v>
      </c>
      <c r="AO256" s="15">
        <f t="shared" si="153"/>
        <v>157908707.72558832</v>
      </c>
      <c r="AP256" s="16">
        <f t="shared" si="154"/>
        <v>5</v>
      </c>
      <c r="AQ256" s="19">
        <f t="shared" si="155"/>
        <v>9</v>
      </c>
      <c r="AR256" s="17">
        <f t="shared" si="156"/>
        <v>5.2555040428474031E-2</v>
      </c>
      <c r="AS256" s="18">
        <f t="shared" si="129"/>
        <v>0.97888421861319985</v>
      </c>
      <c r="AT256" s="73">
        <v>0.88450765268544418</v>
      </c>
      <c r="AU256" s="14">
        <f t="shared" si="130"/>
        <v>505392024.38769662</v>
      </c>
      <c r="AV256" s="15">
        <f t="shared" si="160"/>
        <v>505392024.38769662</v>
      </c>
      <c r="AW256" s="74">
        <v>7.2144853467420111E-2</v>
      </c>
      <c r="AX256" s="14">
        <f t="shared" si="131"/>
        <v>42111510.35992635</v>
      </c>
      <c r="AY256" s="15">
        <f t="shared" si="132"/>
        <v>36461433.543053187</v>
      </c>
      <c r="AZ256" s="75">
        <v>2.3E-3</v>
      </c>
      <c r="BA256" s="20">
        <f t="shared" si="133"/>
        <v>1065498.2805999999</v>
      </c>
      <c r="BB256" s="20">
        <f t="shared" si="134"/>
        <v>1042999.4518388389</v>
      </c>
      <c r="BC256" s="20">
        <f t="shared" si="135"/>
        <v>1065498.2805999999</v>
      </c>
      <c r="BD256" s="21">
        <f t="shared" si="136"/>
        <v>1042999.4518388389</v>
      </c>
      <c r="BE256" s="20">
        <f t="shared" si="157"/>
        <v>465569762.36052632</v>
      </c>
      <c r="BF256" s="20">
        <f t="shared" si="161"/>
        <v>384987749.6570003</v>
      </c>
      <c r="BG256" s="22">
        <f t="shared" si="164"/>
        <v>155047308.0280543</v>
      </c>
      <c r="BH256" s="22">
        <f t="shared" si="137"/>
        <v>-229940441.62894601</v>
      </c>
      <c r="BI256" s="53">
        <v>1</v>
      </c>
      <c r="BJ256" s="22">
        <f t="shared" si="158"/>
        <v>310522454.33247203</v>
      </c>
      <c r="BK256" s="22">
        <f t="shared" si="159"/>
        <v>229940441.62894601</v>
      </c>
      <c r="BL256" s="23">
        <f t="shared" si="162"/>
        <v>384987749.6570003</v>
      </c>
    </row>
    <row r="257" spans="1:64" hidden="1" x14ac:dyDescent="0.25">
      <c r="A257" s="53">
        <v>4</v>
      </c>
      <c r="B257" s="53" t="s">
        <v>63</v>
      </c>
      <c r="C257" s="54" t="s">
        <v>64</v>
      </c>
      <c r="D257" s="54">
        <v>45351</v>
      </c>
      <c r="E257" s="55" t="s">
        <v>65</v>
      </c>
      <c r="F257" s="55" t="s">
        <v>66</v>
      </c>
      <c r="G257" s="56">
        <v>2025</v>
      </c>
      <c r="H257" s="57">
        <v>5884000</v>
      </c>
      <c r="I257" s="14">
        <f t="shared" si="138"/>
        <v>555474379.02541041</v>
      </c>
      <c r="J257" s="67">
        <v>561358379.02541041</v>
      </c>
      <c r="K257" s="57">
        <v>1866000</v>
      </c>
      <c r="L257" s="14">
        <f t="shared" si="139"/>
        <v>178205842.60804909</v>
      </c>
      <c r="M257" s="67">
        <v>180071842.60804909</v>
      </c>
      <c r="N257" s="14">
        <f t="shared" si="140"/>
        <v>4018000</v>
      </c>
      <c r="O257" s="14">
        <f t="shared" si="141"/>
        <v>377268536.41736132</v>
      </c>
      <c r="P257" s="15">
        <f t="shared" si="142"/>
        <v>381286536.41736132</v>
      </c>
      <c r="Q257" s="57">
        <v>1609000</v>
      </c>
      <c r="R257" s="57">
        <v>510000</v>
      </c>
      <c r="S257" s="15">
        <f t="shared" si="163"/>
        <v>1099000</v>
      </c>
      <c r="T257" s="14">
        <f t="shared" si="143"/>
        <v>4275000</v>
      </c>
      <c r="U257" s="14">
        <f t="shared" si="144"/>
        <v>2919000</v>
      </c>
      <c r="V257" s="14">
        <f t="shared" si="145"/>
        <v>559749379.02541041</v>
      </c>
      <c r="W257" s="14">
        <f t="shared" si="146"/>
        <v>380187536.41736132</v>
      </c>
      <c r="X257" s="70">
        <v>0</v>
      </c>
      <c r="Y257" s="14">
        <f t="shared" si="147"/>
        <v>0</v>
      </c>
      <c r="Z257" s="15">
        <f t="shared" si="148"/>
        <v>0</v>
      </c>
      <c r="AA257" s="57">
        <v>0</v>
      </c>
      <c r="AB257" s="57">
        <v>0</v>
      </c>
      <c r="AC257" s="15">
        <f t="shared" si="125"/>
        <v>0</v>
      </c>
      <c r="AD257" s="14">
        <f t="shared" si="149"/>
        <v>561358379.02541041</v>
      </c>
      <c r="AE257" s="15">
        <f t="shared" si="150"/>
        <v>0</v>
      </c>
      <c r="AF257" s="70">
        <v>0</v>
      </c>
      <c r="AG257" s="70">
        <v>0</v>
      </c>
      <c r="AH257" s="14">
        <f t="shared" si="126"/>
        <v>0</v>
      </c>
      <c r="AI257" s="15">
        <f t="shared" si="127"/>
        <v>0</v>
      </c>
      <c r="AJ257" s="16">
        <f t="shared" si="151"/>
        <v>16</v>
      </c>
      <c r="AK257" s="71">
        <v>21</v>
      </c>
      <c r="AL257" s="72">
        <v>5.2120373838408521E-2</v>
      </c>
      <c r="AM257" s="18">
        <f t="shared" si="128"/>
        <v>0.93450025853819096</v>
      </c>
      <c r="AN257" s="14">
        <f t="shared" si="152"/>
        <v>355285351.07502204</v>
      </c>
      <c r="AO257" s="15">
        <f t="shared" si="153"/>
        <v>0</v>
      </c>
      <c r="AP257" s="16">
        <f t="shared" si="154"/>
        <v>16</v>
      </c>
      <c r="AQ257" s="19">
        <f t="shared" si="155"/>
        <v>21</v>
      </c>
      <c r="AR257" s="17">
        <f t="shared" si="156"/>
        <v>5.2120373838408521E-2</v>
      </c>
      <c r="AS257" s="18">
        <f t="shared" si="129"/>
        <v>0.93450025853819096</v>
      </c>
      <c r="AT257" s="73">
        <v>0.88450765268544418</v>
      </c>
      <c r="AU257" s="14">
        <f t="shared" si="130"/>
        <v>0</v>
      </c>
      <c r="AV257" s="15">
        <f t="shared" si="160"/>
        <v>0</v>
      </c>
      <c r="AW257" s="74">
        <v>0</v>
      </c>
      <c r="AX257" s="14">
        <f t="shared" si="131"/>
        <v>0</v>
      </c>
      <c r="AY257" s="15">
        <f t="shared" si="132"/>
        <v>0</v>
      </c>
      <c r="AZ257" s="75">
        <v>0</v>
      </c>
      <c r="BA257" s="20">
        <f t="shared" si="133"/>
        <v>0</v>
      </c>
      <c r="BB257" s="20">
        <f t="shared" si="134"/>
        <v>0</v>
      </c>
      <c r="BC257" s="20">
        <f t="shared" si="135"/>
        <v>0</v>
      </c>
      <c r="BD257" s="21">
        <f t="shared" si="136"/>
        <v>0</v>
      </c>
      <c r="BE257" s="20">
        <f t="shared" si="157"/>
        <v>0</v>
      </c>
      <c r="BF257" s="20">
        <f t="shared" si="161"/>
        <v>0</v>
      </c>
      <c r="BG257" s="22">
        <f t="shared" si="164"/>
        <v>1099000</v>
      </c>
      <c r="BH257" s="22">
        <f t="shared" si="137"/>
        <v>1099000</v>
      </c>
      <c r="BI257" s="53">
        <v>0</v>
      </c>
      <c r="BJ257" s="22">
        <f t="shared" si="158"/>
        <v>0</v>
      </c>
      <c r="BK257" s="22">
        <f t="shared" si="159"/>
        <v>0</v>
      </c>
      <c r="BL257" s="23">
        <f t="shared" si="162"/>
        <v>1099000</v>
      </c>
    </row>
    <row r="258" spans="1:64" hidden="1" x14ac:dyDescent="0.25">
      <c r="A258" s="53">
        <v>4</v>
      </c>
      <c r="B258" s="53" t="s">
        <v>63</v>
      </c>
      <c r="C258" s="54" t="s">
        <v>64</v>
      </c>
      <c r="D258" s="54">
        <v>45351</v>
      </c>
      <c r="E258" s="55" t="s">
        <v>67</v>
      </c>
      <c r="F258" s="55" t="s">
        <v>66</v>
      </c>
      <c r="G258" s="56">
        <v>2023</v>
      </c>
      <c r="H258" s="57">
        <v>318418348</v>
      </c>
      <c r="I258" s="14">
        <f t="shared" si="138"/>
        <v>0</v>
      </c>
      <c r="J258" s="67">
        <v>318418348</v>
      </c>
      <c r="K258" s="57">
        <v>103037846</v>
      </c>
      <c r="L258" s="14">
        <f t="shared" si="139"/>
        <v>0</v>
      </c>
      <c r="M258" s="67">
        <v>103037846</v>
      </c>
      <c r="N258" s="14">
        <f t="shared" si="140"/>
        <v>215380502</v>
      </c>
      <c r="O258" s="14">
        <f t="shared" si="141"/>
        <v>0</v>
      </c>
      <c r="P258" s="15">
        <f t="shared" si="142"/>
        <v>215380502</v>
      </c>
      <c r="Q258" s="57">
        <v>318418348</v>
      </c>
      <c r="R258" s="57">
        <v>103037846</v>
      </c>
      <c r="S258" s="15">
        <f t="shared" si="163"/>
        <v>215380502</v>
      </c>
      <c r="T258" s="14">
        <f t="shared" si="143"/>
        <v>0</v>
      </c>
      <c r="U258" s="14">
        <f t="shared" si="144"/>
        <v>0</v>
      </c>
      <c r="V258" s="14">
        <f t="shared" si="145"/>
        <v>0</v>
      </c>
      <c r="W258" s="14">
        <f t="shared" si="146"/>
        <v>0</v>
      </c>
      <c r="X258" s="70">
        <v>1</v>
      </c>
      <c r="Y258" s="14">
        <f t="shared" si="147"/>
        <v>0</v>
      </c>
      <c r="Z258" s="15">
        <f t="shared" si="148"/>
        <v>0</v>
      </c>
      <c r="AA258" s="57">
        <v>318418348</v>
      </c>
      <c r="AB258" s="57">
        <v>103037846</v>
      </c>
      <c r="AC258" s="15">
        <f t="shared" si="125"/>
        <v>215380502</v>
      </c>
      <c r="AD258" s="14">
        <f t="shared" si="149"/>
        <v>0</v>
      </c>
      <c r="AE258" s="15">
        <f t="shared" si="150"/>
        <v>0</v>
      </c>
      <c r="AF258" s="70">
        <v>0.78900000000000003</v>
      </c>
      <c r="AG258" s="70">
        <v>0</v>
      </c>
      <c r="AH258" s="14">
        <f t="shared" si="126"/>
        <v>0</v>
      </c>
      <c r="AI258" s="15">
        <f t="shared" si="127"/>
        <v>0</v>
      </c>
      <c r="AJ258" s="16">
        <f t="shared" si="151"/>
        <v>0</v>
      </c>
      <c r="AK258" s="71">
        <v>0</v>
      </c>
      <c r="AL258" s="72">
        <v>0</v>
      </c>
      <c r="AM258" s="18">
        <f t="shared" si="128"/>
        <v>1</v>
      </c>
      <c r="AN258" s="14">
        <f t="shared" si="152"/>
        <v>0</v>
      </c>
      <c r="AO258" s="15">
        <f t="shared" si="153"/>
        <v>0</v>
      </c>
      <c r="AP258" s="16">
        <f t="shared" si="154"/>
        <v>0</v>
      </c>
      <c r="AQ258" s="19">
        <f t="shared" si="155"/>
        <v>0</v>
      </c>
      <c r="AR258" s="17">
        <f t="shared" si="156"/>
        <v>0</v>
      </c>
      <c r="AS258" s="18">
        <f t="shared" si="129"/>
        <v>1</v>
      </c>
      <c r="AT258" s="73">
        <v>0.86443752692586795</v>
      </c>
      <c r="AU258" s="14">
        <f t="shared" si="130"/>
        <v>0</v>
      </c>
      <c r="AV258" s="15">
        <f t="shared" si="160"/>
        <v>0</v>
      </c>
      <c r="AW258" s="74">
        <v>9.7948479432115043E-2</v>
      </c>
      <c r="AX258" s="14">
        <f t="shared" si="131"/>
        <v>0</v>
      </c>
      <c r="AY258" s="15">
        <f t="shared" si="132"/>
        <v>0</v>
      </c>
      <c r="AZ258" s="75">
        <v>3.2000000000000002E-3</v>
      </c>
      <c r="BA258" s="20">
        <f t="shared" si="133"/>
        <v>0</v>
      </c>
      <c r="BB258" s="20">
        <f t="shared" si="134"/>
        <v>0</v>
      </c>
      <c r="BC258" s="20">
        <f t="shared" si="135"/>
        <v>0</v>
      </c>
      <c r="BD258" s="21">
        <f t="shared" si="136"/>
        <v>0</v>
      </c>
      <c r="BE258" s="20">
        <f t="shared" si="157"/>
        <v>0</v>
      </c>
      <c r="BF258" s="20">
        <f t="shared" si="161"/>
        <v>0</v>
      </c>
      <c r="BG258" s="22">
        <f t="shared" si="164"/>
        <v>0</v>
      </c>
      <c r="BH258" s="22">
        <f t="shared" si="137"/>
        <v>0</v>
      </c>
      <c r="BI258" s="53">
        <v>1</v>
      </c>
      <c r="BJ258" s="22">
        <f t="shared" si="158"/>
        <v>0</v>
      </c>
      <c r="BK258" s="22">
        <f t="shared" si="159"/>
        <v>0</v>
      </c>
      <c r="BL258" s="23">
        <f t="shared" si="162"/>
        <v>0</v>
      </c>
    </row>
    <row r="259" spans="1:64" hidden="1" x14ac:dyDescent="0.25">
      <c r="A259" s="53">
        <v>4</v>
      </c>
      <c r="B259" s="53" t="s">
        <v>63</v>
      </c>
      <c r="C259" s="54" t="s">
        <v>64</v>
      </c>
      <c r="D259" s="54">
        <v>45351</v>
      </c>
      <c r="E259" s="55" t="s">
        <v>67</v>
      </c>
      <c r="F259" s="55" t="s">
        <v>66</v>
      </c>
      <c r="G259" s="56">
        <v>2024</v>
      </c>
      <c r="H259" s="57">
        <v>205334000</v>
      </c>
      <c r="I259" s="14">
        <f t="shared" si="138"/>
        <v>108108000</v>
      </c>
      <c r="J259" s="67">
        <v>313442000</v>
      </c>
      <c r="K259" s="57">
        <v>72893000</v>
      </c>
      <c r="L259" s="14">
        <f t="shared" si="139"/>
        <v>38378000</v>
      </c>
      <c r="M259" s="67">
        <v>111271000</v>
      </c>
      <c r="N259" s="14">
        <f t="shared" si="140"/>
        <v>132441000</v>
      </c>
      <c r="O259" s="14">
        <f t="shared" si="141"/>
        <v>69730000</v>
      </c>
      <c r="P259" s="15">
        <f t="shared" si="142"/>
        <v>202171000</v>
      </c>
      <c r="Q259" s="57">
        <v>188965000</v>
      </c>
      <c r="R259" s="57">
        <v>67082000</v>
      </c>
      <c r="S259" s="15">
        <f t="shared" si="163"/>
        <v>121883000</v>
      </c>
      <c r="T259" s="14">
        <f t="shared" si="143"/>
        <v>16369000</v>
      </c>
      <c r="U259" s="14">
        <f t="shared" si="144"/>
        <v>10558000</v>
      </c>
      <c r="V259" s="14">
        <f t="shared" si="145"/>
        <v>124477000</v>
      </c>
      <c r="W259" s="14">
        <f t="shared" si="146"/>
        <v>80288000</v>
      </c>
      <c r="X259" s="70">
        <v>1</v>
      </c>
      <c r="Y259" s="14">
        <f t="shared" si="147"/>
        <v>10558000</v>
      </c>
      <c r="Z259" s="15">
        <f t="shared" si="148"/>
        <v>80288000</v>
      </c>
      <c r="AA259" s="57">
        <v>53213788</v>
      </c>
      <c r="AB259" s="57">
        <v>18890747.020386297</v>
      </c>
      <c r="AC259" s="15">
        <f t="shared" ref="AC259:AC322" si="165">IF($D259="","",$AA259-$AB259)</f>
        <v>34323040.979613706</v>
      </c>
      <c r="AD259" s="14">
        <f t="shared" si="149"/>
        <v>260228212</v>
      </c>
      <c r="AE259" s="15">
        <f t="shared" si="150"/>
        <v>260228212</v>
      </c>
      <c r="AF259" s="70">
        <v>0.80800000000000005</v>
      </c>
      <c r="AG259" s="70">
        <v>0</v>
      </c>
      <c r="AH259" s="14">
        <f t="shared" ref="AH259:AH322" si="166">IF($D259="","",$AE259*$AF259)</f>
        <v>210264395.296</v>
      </c>
      <c r="AI259" s="15">
        <f t="shared" ref="AI259:AI322" si="167">IF($D259="","",$AE259*($AF259*(1+$AG259)))</f>
        <v>210264395.296</v>
      </c>
      <c r="AJ259" s="16">
        <f t="shared" si="151"/>
        <v>5</v>
      </c>
      <c r="AK259" s="71">
        <v>9</v>
      </c>
      <c r="AL259" s="72">
        <v>5.2555040428474031E-2</v>
      </c>
      <c r="AM259" s="18">
        <f t="shared" ref="AM259:AM322" si="168">IF($D259="","",(1+$AL259)^(-$AJ259/12))</f>
        <v>0.97888421861319985</v>
      </c>
      <c r="AN259" s="14">
        <f t="shared" si="152"/>
        <v>78592656.144016594</v>
      </c>
      <c r="AO259" s="15">
        <f t="shared" si="153"/>
        <v>78592656.144016594</v>
      </c>
      <c r="AP259" s="16">
        <f t="shared" si="154"/>
        <v>5</v>
      </c>
      <c r="AQ259" s="19">
        <f t="shared" si="155"/>
        <v>9</v>
      </c>
      <c r="AR259" s="17">
        <f t="shared" si="156"/>
        <v>5.2555040428474031E-2</v>
      </c>
      <c r="AS259" s="18">
        <f t="shared" ref="AS259:AS322" si="169">IF($D259="","",(1+$AR259)^(-$AP259/12))</f>
        <v>0.97888421861319985</v>
      </c>
      <c r="AT259" s="73">
        <v>0.86443752692586795</v>
      </c>
      <c r="AU259" s="14">
        <f t="shared" ref="AU259:AU322" si="170">IF($D259="","",$AH259*$AS259*$AT259)</f>
        <v>177922420.28386346</v>
      </c>
      <c r="AV259" s="15">
        <f t="shared" si="160"/>
        <v>177922420.28386346</v>
      </c>
      <c r="AW259" s="74">
        <v>9.7948479432115043E-2</v>
      </c>
      <c r="AX259" s="14">
        <f t="shared" ref="AX259:AX322" si="171">IF($D259="","",$AI259*$AW259)</f>
        <v>20595077.797956362</v>
      </c>
      <c r="AY259" s="15">
        <f t="shared" ref="AY259:AY322" si="172">IF($D259="","",$AV259*$AW259)</f>
        <v>17427230.52368613</v>
      </c>
      <c r="AZ259" s="75">
        <v>3.2000000000000002E-3</v>
      </c>
      <c r="BA259" s="20">
        <f t="shared" ref="BA259:BA322" si="173">IF($D259="","",$AD259*$AZ259)</f>
        <v>832730.27840000007</v>
      </c>
      <c r="BB259" s="20">
        <f t="shared" ref="BB259:BB322" si="174">IF($D259="","",$BA259*$AM259)</f>
        <v>815146.52788713644</v>
      </c>
      <c r="BC259" s="20">
        <f t="shared" ref="BC259:BC322" si="175">IF($D259="","",$AE259*$AZ259)</f>
        <v>832730.27840000007</v>
      </c>
      <c r="BD259" s="21">
        <f t="shared" ref="BD259:BD322" si="176">IF($D259="","",$BC259*$AM259)</f>
        <v>815146.52788713644</v>
      </c>
      <c r="BE259" s="20">
        <f t="shared" si="157"/>
        <v>151404203.37235636</v>
      </c>
      <c r="BF259" s="20">
        <f t="shared" si="161"/>
        <v>117572141.19142014</v>
      </c>
      <c r="BG259" s="22">
        <f t="shared" si="164"/>
        <v>87559959.020386294</v>
      </c>
      <c r="BH259" s="22">
        <f t="shared" ref="BH259:BH322" si="177">IF($D259="","",$BG259-$BF259)</f>
        <v>-30012182.171033844</v>
      </c>
      <c r="BI259" s="53">
        <v>1</v>
      </c>
      <c r="BJ259" s="22">
        <f t="shared" si="158"/>
        <v>63844244.351970062</v>
      </c>
      <c r="BK259" s="22">
        <f t="shared" si="159"/>
        <v>30012182.171033844</v>
      </c>
      <c r="BL259" s="23">
        <f t="shared" si="162"/>
        <v>117572141.19142014</v>
      </c>
    </row>
    <row r="260" spans="1:64" hidden="1" x14ac:dyDescent="0.25">
      <c r="A260" s="53">
        <v>4</v>
      </c>
      <c r="B260" s="53" t="s">
        <v>63</v>
      </c>
      <c r="C260" s="54" t="s">
        <v>64</v>
      </c>
      <c r="D260" s="54">
        <v>45351</v>
      </c>
      <c r="E260" s="55" t="s">
        <v>67</v>
      </c>
      <c r="F260" s="55" t="s">
        <v>66</v>
      </c>
      <c r="G260" s="56">
        <v>2025</v>
      </c>
      <c r="H260" s="57">
        <v>3382000</v>
      </c>
      <c r="I260" s="14">
        <f t="shared" ref="I260:I323" si="178">IF($D260="","",$J260-$H260)</f>
        <v>334777136.65410393</v>
      </c>
      <c r="J260" s="67">
        <v>338159136.65410393</v>
      </c>
      <c r="K260" s="57">
        <v>1200000</v>
      </c>
      <c r="L260" s="14">
        <f t="shared" ref="L260:L323" si="179">IF($D260="","",$M260-$K260)</f>
        <v>120980692.18862176</v>
      </c>
      <c r="M260" s="67">
        <v>122180692.18862176</v>
      </c>
      <c r="N260" s="14">
        <f t="shared" ref="N260:N323" si="180">IF($D260="","",$H260-$K260)</f>
        <v>2182000</v>
      </c>
      <c r="O260" s="14">
        <f t="shared" ref="O260:O323" si="181">IF($D260="","",$I260-$L260)</f>
        <v>213796444.46548218</v>
      </c>
      <c r="P260" s="15">
        <f t="shared" ref="P260:P323" si="182">IF($D260="","",$J260-$M260)</f>
        <v>215978444.46548218</v>
      </c>
      <c r="Q260" s="57">
        <v>914000</v>
      </c>
      <c r="R260" s="57">
        <v>324000</v>
      </c>
      <c r="S260" s="15">
        <f t="shared" si="163"/>
        <v>590000</v>
      </c>
      <c r="T260" s="14">
        <f t="shared" ref="T260:T323" si="183">IF($D260="","",$H260-$Q260)</f>
        <v>2468000</v>
      </c>
      <c r="U260" s="14">
        <f t="shared" ref="U260:U323" si="184">IF($D260="","",$N260-$S260)</f>
        <v>1592000</v>
      </c>
      <c r="V260" s="14">
        <f t="shared" ref="V260:V323" si="185">IF($D260="","",$J260-$Q260)</f>
        <v>337245136.65410393</v>
      </c>
      <c r="W260" s="14">
        <f t="shared" ref="W260:W323" si="186">IF($D260="","",$P260-$S260)</f>
        <v>215388444.46548218</v>
      </c>
      <c r="X260" s="70">
        <v>0</v>
      </c>
      <c r="Y260" s="14">
        <f t="shared" ref="Y260:Y323" si="187">IF($D260="","",$U260*$X260)</f>
        <v>0</v>
      </c>
      <c r="Z260" s="15">
        <f t="shared" ref="Z260:Z323" si="188">IF($D260="","",$W260*$X260)</f>
        <v>0</v>
      </c>
      <c r="AA260" s="57">
        <v>0</v>
      </c>
      <c r="AB260" s="57">
        <v>0</v>
      </c>
      <c r="AC260" s="15">
        <f t="shared" si="165"/>
        <v>0</v>
      </c>
      <c r="AD260" s="14">
        <f t="shared" ref="AD260:AD323" si="189">IF($D260="","",$J260-$AA260)</f>
        <v>338159136.65410393</v>
      </c>
      <c r="AE260" s="15">
        <f t="shared" ref="AE260:AE323" si="190">IF($D260="","",AD260*$X260)</f>
        <v>0</v>
      </c>
      <c r="AF260" s="70">
        <v>0</v>
      </c>
      <c r="AG260" s="70">
        <v>0</v>
      </c>
      <c r="AH260" s="14">
        <f t="shared" si="166"/>
        <v>0</v>
      </c>
      <c r="AI260" s="15">
        <f t="shared" si="167"/>
        <v>0</v>
      </c>
      <c r="AJ260" s="16">
        <f t="shared" ref="AJ260:AJ323" si="191">IF($D260="","",IF($G260&lt;YEAR($D260),0,IF($G260&gt;YEAR($D260),DATEDIF($D260,DATE(YEAR($D260),12,31),"m")+6,DATEDIF($D260,DATE(YEAR($D260),12,31),"m")/2)))</f>
        <v>16</v>
      </c>
      <c r="AK260" s="71">
        <v>21</v>
      </c>
      <c r="AL260" s="72">
        <v>5.2120373838408521E-2</v>
      </c>
      <c r="AM260" s="18">
        <f t="shared" si="168"/>
        <v>0.93450025853819096</v>
      </c>
      <c r="AN260" s="14">
        <f t="shared" ref="AN260:AN323" si="192">IF($D260="","",$W260*$AM260)</f>
        <v>201280557.03913188</v>
      </c>
      <c r="AO260" s="15">
        <f t="shared" ref="AO260:AO323" si="193">IF($D260="","",$Z260*$AM260)</f>
        <v>0</v>
      </c>
      <c r="AP260" s="16">
        <f t="shared" ref="AP260:AP323" si="194">$AJ260</f>
        <v>16</v>
      </c>
      <c r="AQ260" s="19">
        <f t="shared" ref="AQ260:AQ323" si="195">$AK260</f>
        <v>21</v>
      </c>
      <c r="AR260" s="17">
        <f t="shared" ref="AR260:AR323" si="196">$AL260</f>
        <v>5.2120373838408521E-2</v>
      </c>
      <c r="AS260" s="18">
        <f t="shared" si="169"/>
        <v>0.93450025853819096</v>
      </c>
      <c r="AT260" s="73">
        <v>0.86443752692586795</v>
      </c>
      <c r="AU260" s="14">
        <f t="shared" si="170"/>
        <v>0</v>
      </c>
      <c r="AV260" s="15">
        <f t="shared" si="160"/>
        <v>0</v>
      </c>
      <c r="AW260" s="74">
        <v>0</v>
      </c>
      <c r="AX260" s="14">
        <f t="shared" si="171"/>
        <v>0</v>
      </c>
      <c r="AY260" s="15">
        <f t="shared" si="172"/>
        <v>0</v>
      </c>
      <c r="AZ260" s="75">
        <v>0</v>
      </c>
      <c r="BA260" s="20">
        <f t="shared" si="173"/>
        <v>0</v>
      </c>
      <c r="BB260" s="20">
        <f t="shared" si="174"/>
        <v>0</v>
      </c>
      <c r="BC260" s="20">
        <f t="shared" si="175"/>
        <v>0</v>
      </c>
      <c r="BD260" s="21">
        <f t="shared" si="176"/>
        <v>0</v>
      </c>
      <c r="BE260" s="20">
        <f t="shared" ref="BE260:BE323" si="197">IF($D260="","",$AI260+$AX260+$BC260-$Z260)</f>
        <v>0</v>
      </c>
      <c r="BF260" s="20">
        <f t="shared" si="161"/>
        <v>0</v>
      </c>
      <c r="BG260" s="22">
        <f t="shared" si="164"/>
        <v>590000</v>
      </c>
      <c r="BH260" s="22">
        <f t="shared" si="177"/>
        <v>590000</v>
      </c>
      <c r="BI260" s="53">
        <v>0</v>
      </c>
      <c r="BJ260" s="22">
        <f t="shared" ref="BJ260:BJ323" si="198">IF($D260="","",IF($BI260=0,0,MAX($BE260-$BG260,0)))</f>
        <v>0</v>
      </c>
      <c r="BK260" s="22">
        <f t="shared" ref="BK260:BK323" si="199">IF($D260="","",IF($BI260=0,0,MAX($BF260-$BG260,0)))</f>
        <v>0</v>
      </c>
      <c r="BL260" s="23">
        <f t="shared" si="162"/>
        <v>590000</v>
      </c>
    </row>
    <row r="261" spans="1:64" hidden="1" x14ac:dyDescent="0.25">
      <c r="A261" s="53">
        <v>4</v>
      </c>
      <c r="B261" s="53" t="s">
        <v>63</v>
      </c>
      <c r="C261" s="54" t="s">
        <v>64</v>
      </c>
      <c r="D261" s="54">
        <v>45351</v>
      </c>
      <c r="E261" s="55" t="s">
        <v>68</v>
      </c>
      <c r="F261" s="55" t="s">
        <v>66</v>
      </c>
      <c r="G261" s="56">
        <v>2023</v>
      </c>
      <c r="H261" s="57">
        <v>182738077</v>
      </c>
      <c r="I261" s="14">
        <f t="shared" si="178"/>
        <v>0</v>
      </c>
      <c r="J261" s="67">
        <v>182738077</v>
      </c>
      <c r="K261" s="57">
        <v>59684318</v>
      </c>
      <c r="L261" s="14">
        <f t="shared" si="179"/>
        <v>0</v>
      </c>
      <c r="M261" s="67">
        <v>59684318</v>
      </c>
      <c r="N261" s="14">
        <f t="shared" si="180"/>
        <v>123053759</v>
      </c>
      <c r="O261" s="14">
        <f t="shared" si="181"/>
        <v>0</v>
      </c>
      <c r="P261" s="15">
        <f t="shared" si="182"/>
        <v>123053759</v>
      </c>
      <c r="Q261" s="57">
        <v>182738077</v>
      </c>
      <c r="R261" s="57">
        <v>59684318</v>
      </c>
      <c r="S261" s="15">
        <f t="shared" si="163"/>
        <v>123053759</v>
      </c>
      <c r="T261" s="14">
        <f t="shared" si="183"/>
        <v>0</v>
      </c>
      <c r="U261" s="14">
        <f t="shared" si="184"/>
        <v>0</v>
      </c>
      <c r="V261" s="14">
        <f t="shared" si="185"/>
        <v>0</v>
      </c>
      <c r="W261" s="14">
        <f t="shared" si="186"/>
        <v>0</v>
      </c>
      <c r="X261" s="70">
        <v>1</v>
      </c>
      <c r="Y261" s="14">
        <f t="shared" si="187"/>
        <v>0</v>
      </c>
      <c r="Z261" s="15">
        <f t="shared" si="188"/>
        <v>0</v>
      </c>
      <c r="AA261" s="57">
        <v>182738077</v>
      </c>
      <c r="AB261" s="57">
        <v>59684318</v>
      </c>
      <c r="AC261" s="15">
        <f t="shared" si="165"/>
        <v>123053759</v>
      </c>
      <c r="AD261" s="14">
        <f t="shared" si="189"/>
        <v>0</v>
      </c>
      <c r="AE261" s="15">
        <f t="shared" si="190"/>
        <v>0</v>
      </c>
      <c r="AF261" s="70">
        <v>0.98199999999999998</v>
      </c>
      <c r="AG261" s="70">
        <v>0</v>
      </c>
      <c r="AH261" s="14">
        <f t="shared" si="166"/>
        <v>0</v>
      </c>
      <c r="AI261" s="15">
        <f t="shared" si="167"/>
        <v>0</v>
      </c>
      <c r="AJ261" s="16">
        <f t="shared" si="191"/>
        <v>0</v>
      </c>
      <c r="AK261" s="71">
        <v>0</v>
      </c>
      <c r="AL261" s="72">
        <v>0</v>
      </c>
      <c r="AM261" s="18">
        <f t="shared" si="168"/>
        <v>1</v>
      </c>
      <c r="AN261" s="14">
        <f t="shared" si="192"/>
        <v>0</v>
      </c>
      <c r="AO261" s="15">
        <f t="shared" si="193"/>
        <v>0</v>
      </c>
      <c r="AP261" s="16">
        <f t="shared" si="194"/>
        <v>0</v>
      </c>
      <c r="AQ261" s="19">
        <f t="shared" si="195"/>
        <v>0</v>
      </c>
      <c r="AR261" s="17">
        <f t="shared" si="196"/>
        <v>0</v>
      </c>
      <c r="AS261" s="18">
        <f t="shared" si="169"/>
        <v>1</v>
      </c>
      <c r="AT261" s="73">
        <v>0.88711254583132626</v>
      </c>
      <c r="AU261" s="14">
        <f t="shared" si="170"/>
        <v>0</v>
      </c>
      <c r="AV261" s="15">
        <f t="shared" ref="AV261:AV324" si="200">IF($D261="","",$AI261*$AS261*$AT261)</f>
        <v>0</v>
      </c>
      <c r="AW261" s="74">
        <v>9.5000737699733079E-2</v>
      </c>
      <c r="AX261" s="14">
        <f t="shared" si="171"/>
        <v>0</v>
      </c>
      <c r="AY261" s="15">
        <f t="shared" si="172"/>
        <v>0</v>
      </c>
      <c r="AZ261" s="75">
        <v>4.8999999999999998E-3</v>
      </c>
      <c r="BA261" s="20">
        <f t="shared" si="173"/>
        <v>0</v>
      </c>
      <c r="BB261" s="20">
        <f t="shared" si="174"/>
        <v>0</v>
      </c>
      <c r="BC261" s="20">
        <f t="shared" si="175"/>
        <v>0</v>
      </c>
      <c r="BD261" s="21">
        <f t="shared" si="176"/>
        <v>0</v>
      </c>
      <c r="BE261" s="20">
        <f t="shared" si="197"/>
        <v>0</v>
      </c>
      <c r="BF261" s="20">
        <f t="shared" ref="BF261:BF324" si="201">IF($D261="","",$AV261+$AY261+$BD261-$AO261)</f>
        <v>0</v>
      </c>
      <c r="BG261" s="22">
        <f t="shared" si="164"/>
        <v>0</v>
      </c>
      <c r="BH261" s="22">
        <f t="shared" si="177"/>
        <v>0</v>
      </c>
      <c r="BI261" s="53">
        <v>1</v>
      </c>
      <c r="BJ261" s="22">
        <f t="shared" si="198"/>
        <v>0</v>
      </c>
      <c r="BK261" s="22">
        <f t="shared" si="199"/>
        <v>0</v>
      </c>
      <c r="BL261" s="23">
        <f t="shared" ref="BL261:BL324" si="202">IF($D261="","",IF($BI261=1,$BG261+$BK261,$BG261))</f>
        <v>0</v>
      </c>
    </row>
    <row r="262" spans="1:64" hidden="1" x14ac:dyDescent="0.25">
      <c r="A262" s="53">
        <v>4</v>
      </c>
      <c r="B262" s="53" t="s">
        <v>63</v>
      </c>
      <c r="C262" s="54" t="s">
        <v>64</v>
      </c>
      <c r="D262" s="54">
        <v>45351</v>
      </c>
      <c r="E262" s="55" t="s">
        <v>68</v>
      </c>
      <c r="F262" s="55" t="s">
        <v>66</v>
      </c>
      <c r="G262" s="56">
        <v>2024</v>
      </c>
      <c r="H262" s="57">
        <v>124337000</v>
      </c>
      <c r="I262" s="14">
        <f t="shared" si="178"/>
        <v>67512000</v>
      </c>
      <c r="J262" s="67">
        <v>191849000</v>
      </c>
      <c r="K262" s="57">
        <v>44140000</v>
      </c>
      <c r="L262" s="14">
        <f t="shared" si="179"/>
        <v>23966000</v>
      </c>
      <c r="M262" s="67">
        <v>68106000</v>
      </c>
      <c r="N262" s="14">
        <f t="shared" si="180"/>
        <v>80197000</v>
      </c>
      <c r="O262" s="14">
        <f t="shared" si="181"/>
        <v>43546000</v>
      </c>
      <c r="P262" s="15">
        <f t="shared" si="182"/>
        <v>123743000</v>
      </c>
      <c r="Q262" s="57">
        <v>113593000</v>
      </c>
      <c r="R262" s="57">
        <v>40326000</v>
      </c>
      <c r="S262" s="15">
        <f t="shared" si="163"/>
        <v>73267000</v>
      </c>
      <c r="T262" s="14">
        <f t="shared" si="183"/>
        <v>10744000</v>
      </c>
      <c r="U262" s="14">
        <f t="shared" si="184"/>
        <v>6930000</v>
      </c>
      <c r="V262" s="14">
        <f t="shared" si="185"/>
        <v>78256000</v>
      </c>
      <c r="W262" s="14">
        <f t="shared" si="186"/>
        <v>50476000</v>
      </c>
      <c r="X262" s="70">
        <v>1</v>
      </c>
      <c r="Y262" s="14">
        <f t="shared" si="187"/>
        <v>6930000</v>
      </c>
      <c r="Z262" s="15">
        <f t="shared" si="188"/>
        <v>50476000</v>
      </c>
      <c r="AA262" s="57">
        <v>31903725</v>
      </c>
      <c r="AB262" s="57">
        <v>11325916.030626442</v>
      </c>
      <c r="AC262" s="15">
        <f t="shared" si="165"/>
        <v>20577808.969373558</v>
      </c>
      <c r="AD262" s="14">
        <f t="shared" si="189"/>
        <v>159945275</v>
      </c>
      <c r="AE262" s="15">
        <f t="shared" si="190"/>
        <v>159945275</v>
      </c>
      <c r="AF262" s="70">
        <v>1.008</v>
      </c>
      <c r="AG262" s="70">
        <v>0</v>
      </c>
      <c r="AH262" s="14">
        <f t="shared" si="166"/>
        <v>161224837.19999999</v>
      </c>
      <c r="AI262" s="15">
        <f t="shared" si="167"/>
        <v>161224837.19999999</v>
      </c>
      <c r="AJ262" s="16">
        <f t="shared" si="191"/>
        <v>5</v>
      </c>
      <c r="AK262" s="71">
        <v>9</v>
      </c>
      <c r="AL262" s="72">
        <v>5.2555040428474031E-2</v>
      </c>
      <c r="AM262" s="18">
        <f t="shared" si="168"/>
        <v>0.97888421861319985</v>
      </c>
      <c r="AN262" s="14">
        <f t="shared" si="192"/>
        <v>49410159.818719879</v>
      </c>
      <c r="AO262" s="15">
        <f t="shared" si="193"/>
        <v>49410159.818719879</v>
      </c>
      <c r="AP262" s="16">
        <f t="shared" si="194"/>
        <v>5</v>
      </c>
      <c r="AQ262" s="19">
        <f t="shared" si="195"/>
        <v>9</v>
      </c>
      <c r="AR262" s="17">
        <f t="shared" si="196"/>
        <v>5.2555040428474031E-2</v>
      </c>
      <c r="AS262" s="18">
        <f t="shared" si="169"/>
        <v>0.97888421861319985</v>
      </c>
      <c r="AT262" s="73">
        <v>0.88711254583132626</v>
      </c>
      <c r="AU262" s="14">
        <f t="shared" si="170"/>
        <v>140004500.10462841</v>
      </c>
      <c r="AV262" s="15">
        <f t="shared" si="200"/>
        <v>140004500.10462841</v>
      </c>
      <c r="AW262" s="74">
        <v>9.5000737699733079E-2</v>
      </c>
      <c r="AX262" s="14">
        <f t="shared" si="171"/>
        <v>15316478.469519367</v>
      </c>
      <c r="AY262" s="15">
        <f t="shared" si="172"/>
        <v>13300530.791222056</v>
      </c>
      <c r="AZ262" s="75">
        <v>4.8999999999999998E-3</v>
      </c>
      <c r="BA262" s="20">
        <f t="shared" si="173"/>
        <v>783731.84750000003</v>
      </c>
      <c r="BB262" s="20">
        <f t="shared" si="174"/>
        <v>767182.737142317</v>
      </c>
      <c r="BC262" s="20">
        <f t="shared" si="175"/>
        <v>783731.84750000003</v>
      </c>
      <c r="BD262" s="21">
        <f t="shared" si="176"/>
        <v>767182.737142317</v>
      </c>
      <c r="BE262" s="20">
        <f t="shared" si="197"/>
        <v>126849047.51701936</v>
      </c>
      <c r="BF262" s="20">
        <f t="shared" si="201"/>
        <v>104662053.81427293</v>
      </c>
      <c r="BG262" s="22">
        <f t="shared" si="164"/>
        <v>52689191.030626446</v>
      </c>
      <c r="BH262" s="22">
        <f t="shared" si="177"/>
        <v>-51972862.783646479</v>
      </c>
      <c r="BI262" s="53">
        <v>1</v>
      </c>
      <c r="BJ262" s="22">
        <f t="shared" si="198"/>
        <v>74159856.486392915</v>
      </c>
      <c r="BK262" s="22">
        <f t="shared" si="199"/>
        <v>51972862.783646479</v>
      </c>
      <c r="BL262" s="23">
        <f t="shared" si="202"/>
        <v>104662053.81427293</v>
      </c>
    </row>
    <row r="263" spans="1:64" hidden="1" x14ac:dyDescent="0.25">
      <c r="A263" s="53">
        <v>4</v>
      </c>
      <c r="B263" s="53" t="s">
        <v>63</v>
      </c>
      <c r="C263" s="54" t="s">
        <v>64</v>
      </c>
      <c r="D263" s="54">
        <v>45351</v>
      </c>
      <c r="E263" s="55" t="s">
        <v>68</v>
      </c>
      <c r="F263" s="55" t="s">
        <v>66</v>
      </c>
      <c r="G263" s="56">
        <v>2025</v>
      </c>
      <c r="H263" s="57">
        <v>2035000</v>
      </c>
      <c r="I263" s="14">
        <f t="shared" si="178"/>
        <v>201796191.71029964</v>
      </c>
      <c r="J263" s="67">
        <v>203831191.71029964</v>
      </c>
      <c r="K263" s="57">
        <v>722000</v>
      </c>
      <c r="L263" s="14">
        <f t="shared" si="179"/>
        <v>73149757.95485194</v>
      </c>
      <c r="M263" s="67">
        <v>73871757.95485194</v>
      </c>
      <c r="N263" s="14">
        <f t="shared" si="180"/>
        <v>1313000</v>
      </c>
      <c r="O263" s="14">
        <f t="shared" si="181"/>
        <v>128646433.7554477</v>
      </c>
      <c r="P263" s="15">
        <f t="shared" si="182"/>
        <v>129959433.7554477</v>
      </c>
      <c r="Q263" s="57">
        <v>542000</v>
      </c>
      <c r="R263" s="57">
        <v>192000</v>
      </c>
      <c r="S263" s="15">
        <f t="shared" si="163"/>
        <v>350000</v>
      </c>
      <c r="T263" s="14">
        <f t="shared" si="183"/>
        <v>1493000</v>
      </c>
      <c r="U263" s="14">
        <f t="shared" si="184"/>
        <v>963000</v>
      </c>
      <c r="V263" s="14">
        <f t="shared" si="185"/>
        <v>203289191.71029964</v>
      </c>
      <c r="W263" s="14">
        <f t="shared" si="186"/>
        <v>129609433.7554477</v>
      </c>
      <c r="X263" s="70">
        <v>0</v>
      </c>
      <c r="Y263" s="14">
        <f t="shared" si="187"/>
        <v>0</v>
      </c>
      <c r="Z263" s="15">
        <f t="shared" si="188"/>
        <v>0</v>
      </c>
      <c r="AA263" s="57">
        <v>0</v>
      </c>
      <c r="AB263" s="57">
        <v>0</v>
      </c>
      <c r="AC263" s="15">
        <f t="shared" si="165"/>
        <v>0</v>
      </c>
      <c r="AD263" s="14">
        <f t="shared" si="189"/>
        <v>203831191.71029964</v>
      </c>
      <c r="AE263" s="15">
        <f t="shared" si="190"/>
        <v>0</v>
      </c>
      <c r="AF263" s="70">
        <v>0</v>
      </c>
      <c r="AG263" s="70">
        <v>0</v>
      </c>
      <c r="AH263" s="14">
        <f t="shared" si="166"/>
        <v>0</v>
      </c>
      <c r="AI263" s="15">
        <f t="shared" si="167"/>
        <v>0</v>
      </c>
      <c r="AJ263" s="16">
        <f t="shared" si="191"/>
        <v>16</v>
      </c>
      <c r="AK263" s="71">
        <v>21</v>
      </c>
      <c r="AL263" s="72">
        <v>5.2120373838408521E-2</v>
      </c>
      <c r="AM263" s="18">
        <f t="shared" si="168"/>
        <v>0.93450025853819096</v>
      </c>
      <c r="AN263" s="14">
        <f t="shared" si="192"/>
        <v>121120049.35345441</v>
      </c>
      <c r="AO263" s="15">
        <f t="shared" si="193"/>
        <v>0</v>
      </c>
      <c r="AP263" s="16">
        <f t="shared" si="194"/>
        <v>16</v>
      </c>
      <c r="AQ263" s="19">
        <f t="shared" si="195"/>
        <v>21</v>
      </c>
      <c r="AR263" s="17">
        <f t="shared" si="196"/>
        <v>5.2120373838408521E-2</v>
      </c>
      <c r="AS263" s="18">
        <f t="shared" si="169"/>
        <v>0.93450025853819096</v>
      </c>
      <c r="AT263" s="73">
        <v>0.88711254583132626</v>
      </c>
      <c r="AU263" s="14">
        <f t="shared" si="170"/>
        <v>0</v>
      </c>
      <c r="AV263" s="15">
        <f t="shared" si="200"/>
        <v>0</v>
      </c>
      <c r="AW263" s="74">
        <v>0</v>
      </c>
      <c r="AX263" s="14">
        <f t="shared" si="171"/>
        <v>0</v>
      </c>
      <c r="AY263" s="15">
        <f t="shared" si="172"/>
        <v>0</v>
      </c>
      <c r="AZ263" s="75">
        <v>0</v>
      </c>
      <c r="BA263" s="20">
        <f t="shared" si="173"/>
        <v>0</v>
      </c>
      <c r="BB263" s="20">
        <f t="shared" si="174"/>
        <v>0</v>
      </c>
      <c r="BC263" s="20">
        <f t="shared" si="175"/>
        <v>0</v>
      </c>
      <c r="BD263" s="21">
        <f t="shared" si="176"/>
        <v>0</v>
      </c>
      <c r="BE263" s="20">
        <f t="shared" si="197"/>
        <v>0</v>
      </c>
      <c r="BF263" s="20">
        <f t="shared" si="201"/>
        <v>0</v>
      </c>
      <c r="BG263" s="22">
        <f t="shared" si="164"/>
        <v>350000</v>
      </c>
      <c r="BH263" s="22">
        <f t="shared" si="177"/>
        <v>350000</v>
      </c>
      <c r="BI263" s="53">
        <v>0</v>
      </c>
      <c r="BJ263" s="22">
        <f t="shared" si="198"/>
        <v>0</v>
      </c>
      <c r="BK263" s="22">
        <f t="shared" si="199"/>
        <v>0</v>
      </c>
      <c r="BL263" s="23">
        <f t="shared" si="202"/>
        <v>350000</v>
      </c>
    </row>
    <row r="264" spans="1:64" hidden="1" x14ac:dyDescent="0.25">
      <c r="A264" s="53">
        <v>4</v>
      </c>
      <c r="B264" s="53" t="s">
        <v>63</v>
      </c>
      <c r="C264" s="54" t="s">
        <v>64</v>
      </c>
      <c r="D264" s="54">
        <v>45351</v>
      </c>
      <c r="E264" s="55" t="s">
        <v>69</v>
      </c>
      <c r="F264" s="55" t="s">
        <v>66</v>
      </c>
      <c r="G264" s="56">
        <v>2023</v>
      </c>
      <c r="H264" s="57">
        <v>18170333</v>
      </c>
      <c r="I264" s="14">
        <f t="shared" si="178"/>
        <v>0</v>
      </c>
      <c r="J264" s="67">
        <v>18170333</v>
      </c>
      <c r="K264" s="57">
        <v>6688113</v>
      </c>
      <c r="L264" s="14">
        <f t="shared" si="179"/>
        <v>0</v>
      </c>
      <c r="M264" s="67">
        <v>6688113</v>
      </c>
      <c r="N264" s="14">
        <f t="shared" si="180"/>
        <v>11482220</v>
      </c>
      <c r="O264" s="14">
        <f t="shared" si="181"/>
        <v>0</v>
      </c>
      <c r="P264" s="15">
        <f t="shared" si="182"/>
        <v>11482220</v>
      </c>
      <c r="Q264" s="57">
        <v>18170333</v>
      </c>
      <c r="R264" s="57">
        <v>6688113</v>
      </c>
      <c r="S264" s="15">
        <f t="shared" ref="S264:S327" si="203">IF($D264="","",$Q264-$R264)</f>
        <v>11482220</v>
      </c>
      <c r="T264" s="14">
        <f t="shared" si="183"/>
        <v>0</v>
      </c>
      <c r="U264" s="14">
        <f t="shared" si="184"/>
        <v>0</v>
      </c>
      <c r="V264" s="14">
        <f t="shared" si="185"/>
        <v>0</v>
      </c>
      <c r="W264" s="14">
        <f t="shared" si="186"/>
        <v>0</v>
      </c>
      <c r="X264" s="70">
        <v>1</v>
      </c>
      <c r="Y264" s="14">
        <f t="shared" si="187"/>
        <v>0</v>
      </c>
      <c r="Z264" s="15">
        <f t="shared" si="188"/>
        <v>0</v>
      </c>
      <c r="AA264" s="57">
        <v>18170333</v>
      </c>
      <c r="AB264" s="57">
        <v>6688113</v>
      </c>
      <c r="AC264" s="15">
        <f t="shared" si="165"/>
        <v>11482220</v>
      </c>
      <c r="AD264" s="14">
        <f t="shared" si="189"/>
        <v>0</v>
      </c>
      <c r="AE264" s="15">
        <f t="shared" si="190"/>
        <v>0</v>
      </c>
      <c r="AF264" s="70">
        <v>0.95899999999999996</v>
      </c>
      <c r="AG264" s="70">
        <v>0</v>
      </c>
      <c r="AH264" s="14">
        <f t="shared" si="166"/>
        <v>0</v>
      </c>
      <c r="AI264" s="15">
        <f t="shared" si="167"/>
        <v>0</v>
      </c>
      <c r="AJ264" s="16">
        <f t="shared" si="191"/>
        <v>0</v>
      </c>
      <c r="AK264" s="71">
        <v>0</v>
      </c>
      <c r="AL264" s="72">
        <v>0</v>
      </c>
      <c r="AM264" s="18">
        <f t="shared" si="168"/>
        <v>1</v>
      </c>
      <c r="AN264" s="14">
        <f t="shared" si="192"/>
        <v>0</v>
      </c>
      <c r="AO264" s="15">
        <f t="shared" si="193"/>
        <v>0</v>
      </c>
      <c r="AP264" s="16">
        <f t="shared" si="194"/>
        <v>0</v>
      </c>
      <c r="AQ264" s="19">
        <f t="shared" si="195"/>
        <v>0</v>
      </c>
      <c r="AR264" s="17">
        <f t="shared" si="196"/>
        <v>0</v>
      </c>
      <c r="AS264" s="18">
        <f t="shared" si="169"/>
        <v>1</v>
      </c>
      <c r="AT264" s="73">
        <v>0.87745652235414018</v>
      </c>
      <c r="AU264" s="14">
        <f t="shared" si="170"/>
        <v>0</v>
      </c>
      <c r="AV264" s="15">
        <f t="shared" si="200"/>
        <v>0</v>
      </c>
      <c r="AW264" s="74">
        <v>0.10999396599513919</v>
      </c>
      <c r="AX264" s="14">
        <f t="shared" si="171"/>
        <v>0</v>
      </c>
      <c r="AY264" s="15">
        <f t="shared" si="172"/>
        <v>0</v>
      </c>
      <c r="AZ264" s="75">
        <v>2.58E-2</v>
      </c>
      <c r="BA264" s="20">
        <f t="shared" si="173"/>
        <v>0</v>
      </c>
      <c r="BB264" s="20">
        <f t="shared" si="174"/>
        <v>0</v>
      </c>
      <c r="BC264" s="20">
        <f t="shared" si="175"/>
        <v>0</v>
      </c>
      <c r="BD264" s="21">
        <f t="shared" si="176"/>
        <v>0</v>
      </c>
      <c r="BE264" s="20">
        <f t="shared" si="197"/>
        <v>0</v>
      </c>
      <c r="BF264" s="20">
        <f t="shared" si="201"/>
        <v>0</v>
      </c>
      <c r="BG264" s="22">
        <f t="shared" ref="BG264:BG327" si="204">IF($D264="","",$S264-$AC264)</f>
        <v>0</v>
      </c>
      <c r="BH264" s="22">
        <f t="shared" si="177"/>
        <v>0</v>
      </c>
      <c r="BI264" s="53">
        <v>1</v>
      </c>
      <c r="BJ264" s="22">
        <f t="shared" si="198"/>
        <v>0</v>
      </c>
      <c r="BK264" s="22">
        <f t="shared" si="199"/>
        <v>0</v>
      </c>
      <c r="BL264" s="23">
        <f t="shared" si="202"/>
        <v>0</v>
      </c>
    </row>
    <row r="265" spans="1:64" hidden="1" x14ac:dyDescent="0.25">
      <c r="A265" s="53">
        <v>4</v>
      </c>
      <c r="B265" s="53" t="s">
        <v>63</v>
      </c>
      <c r="C265" s="54" t="s">
        <v>64</v>
      </c>
      <c r="D265" s="54">
        <v>45351</v>
      </c>
      <c r="E265" s="55" t="s">
        <v>69</v>
      </c>
      <c r="F265" s="55" t="s">
        <v>66</v>
      </c>
      <c r="G265" s="56">
        <v>2024</v>
      </c>
      <c r="H265" s="57">
        <v>15003000</v>
      </c>
      <c r="I265" s="14">
        <f t="shared" si="178"/>
        <v>8081000</v>
      </c>
      <c r="J265" s="67">
        <v>23084000</v>
      </c>
      <c r="K265" s="57">
        <v>6226000</v>
      </c>
      <c r="L265" s="14">
        <f t="shared" si="179"/>
        <v>3353000</v>
      </c>
      <c r="M265" s="67">
        <v>9579000</v>
      </c>
      <c r="N265" s="14">
        <f t="shared" si="180"/>
        <v>8777000</v>
      </c>
      <c r="O265" s="14">
        <f t="shared" si="181"/>
        <v>4728000</v>
      </c>
      <c r="P265" s="15">
        <f t="shared" si="182"/>
        <v>13505000</v>
      </c>
      <c r="Q265" s="57">
        <v>13535000</v>
      </c>
      <c r="R265" s="57">
        <v>5617000</v>
      </c>
      <c r="S265" s="15">
        <f t="shared" si="203"/>
        <v>7918000</v>
      </c>
      <c r="T265" s="14">
        <f t="shared" si="183"/>
        <v>1468000</v>
      </c>
      <c r="U265" s="14">
        <f t="shared" si="184"/>
        <v>859000</v>
      </c>
      <c r="V265" s="14">
        <f t="shared" si="185"/>
        <v>9549000</v>
      </c>
      <c r="W265" s="14">
        <f t="shared" si="186"/>
        <v>5587000</v>
      </c>
      <c r="X265" s="70">
        <v>1</v>
      </c>
      <c r="Y265" s="14">
        <f t="shared" si="187"/>
        <v>859000</v>
      </c>
      <c r="Z265" s="15">
        <f t="shared" si="188"/>
        <v>5587000</v>
      </c>
      <c r="AA265" s="57">
        <v>3824761</v>
      </c>
      <c r="AB265" s="57">
        <v>1587213.3563953878</v>
      </c>
      <c r="AC265" s="15">
        <f t="shared" si="165"/>
        <v>2237547.643604612</v>
      </c>
      <c r="AD265" s="14">
        <f t="shared" si="189"/>
        <v>19259239</v>
      </c>
      <c r="AE265" s="15">
        <f t="shared" si="190"/>
        <v>19259239</v>
      </c>
      <c r="AF265" s="70">
        <v>0.95399999999999996</v>
      </c>
      <c r="AG265" s="70">
        <v>0</v>
      </c>
      <c r="AH265" s="14">
        <f t="shared" si="166"/>
        <v>18373314.006000001</v>
      </c>
      <c r="AI265" s="15">
        <f t="shared" si="167"/>
        <v>18373314.006000001</v>
      </c>
      <c r="AJ265" s="16">
        <f t="shared" si="191"/>
        <v>5</v>
      </c>
      <c r="AK265" s="71">
        <v>9</v>
      </c>
      <c r="AL265" s="72">
        <v>5.2555040428474031E-2</v>
      </c>
      <c r="AM265" s="18">
        <f t="shared" si="168"/>
        <v>0.97888421861319985</v>
      </c>
      <c r="AN265" s="14">
        <f t="shared" si="192"/>
        <v>5469026.1293919478</v>
      </c>
      <c r="AO265" s="15">
        <f t="shared" si="193"/>
        <v>5469026.1293919478</v>
      </c>
      <c r="AP265" s="16">
        <f t="shared" si="194"/>
        <v>5</v>
      </c>
      <c r="AQ265" s="19">
        <f t="shared" si="195"/>
        <v>9</v>
      </c>
      <c r="AR265" s="17">
        <f t="shared" si="196"/>
        <v>5.2555040428474031E-2</v>
      </c>
      <c r="AS265" s="18">
        <f t="shared" si="169"/>
        <v>0.97888421861319985</v>
      </c>
      <c r="AT265" s="73">
        <v>0.87745652235414018</v>
      </c>
      <c r="AU265" s="14">
        <f t="shared" si="170"/>
        <v>15781360.140843306</v>
      </c>
      <c r="AV265" s="15">
        <f t="shared" si="200"/>
        <v>15781360.140843306</v>
      </c>
      <c r="AW265" s="74">
        <v>0.10999396599513919</v>
      </c>
      <c r="AX265" s="14">
        <f t="shared" si="171"/>
        <v>2020953.6759939787</v>
      </c>
      <c r="AY265" s="15">
        <f t="shared" si="172"/>
        <v>1735854.3906889637</v>
      </c>
      <c r="AZ265" s="75">
        <v>2.58E-2</v>
      </c>
      <c r="BA265" s="20">
        <f t="shared" si="173"/>
        <v>496888.36619999999</v>
      </c>
      <c r="BB265" s="20">
        <f t="shared" si="174"/>
        <v>486396.18008567649</v>
      </c>
      <c r="BC265" s="20">
        <f t="shared" si="175"/>
        <v>496888.36619999999</v>
      </c>
      <c r="BD265" s="21">
        <f t="shared" si="176"/>
        <v>486396.18008567649</v>
      </c>
      <c r="BE265" s="20">
        <f t="shared" si="197"/>
        <v>15304156.04819398</v>
      </c>
      <c r="BF265" s="20">
        <f t="shared" si="201"/>
        <v>12534584.582225999</v>
      </c>
      <c r="BG265" s="22">
        <f t="shared" si="204"/>
        <v>5680452.356395388</v>
      </c>
      <c r="BH265" s="22">
        <f t="shared" si="177"/>
        <v>-6854132.2258306108</v>
      </c>
      <c r="BI265" s="53">
        <v>1</v>
      </c>
      <c r="BJ265" s="22">
        <f t="shared" si="198"/>
        <v>9623703.691798592</v>
      </c>
      <c r="BK265" s="22">
        <f t="shared" si="199"/>
        <v>6854132.2258306108</v>
      </c>
      <c r="BL265" s="23">
        <f t="shared" si="202"/>
        <v>12534584.582225999</v>
      </c>
    </row>
    <row r="266" spans="1:64" hidden="1" x14ac:dyDescent="0.25">
      <c r="A266" s="53">
        <v>4</v>
      </c>
      <c r="B266" s="53" t="s">
        <v>63</v>
      </c>
      <c r="C266" s="54" t="s">
        <v>64</v>
      </c>
      <c r="D266" s="54">
        <v>45351</v>
      </c>
      <c r="E266" s="55" t="s">
        <v>69</v>
      </c>
      <c r="F266" s="55" t="s">
        <v>66</v>
      </c>
      <c r="G266" s="56">
        <v>2025</v>
      </c>
      <c r="H266" s="57">
        <v>240000</v>
      </c>
      <c r="I266" s="14">
        <f t="shared" si="178"/>
        <v>24788868.106492154</v>
      </c>
      <c r="J266" s="67">
        <v>25028868.106492154</v>
      </c>
      <c r="K266" s="57">
        <v>99000</v>
      </c>
      <c r="L266" s="14">
        <f t="shared" si="179"/>
        <v>10902431.062227428</v>
      </c>
      <c r="M266" s="67">
        <v>11001431.062227428</v>
      </c>
      <c r="N266" s="14">
        <f t="shared" si="180"/>
        <v>141000</v>
      </c>
      <c r="O266" s="14">
        <f t="shared" si="181"/>
        <v>13886437.044264726</v>
      </c>
      <c r="P266" s="15">
        <f t="shared" si="182"/>
        <v>14027437.044264726</v>
      </c>
      <c r="Q266" s="57">
        <v>68000</v>
      </c>
      <c r="R266" s="57">
        <v>28000</v>
      </c>
      <c r="S266" s="15">
        <f t="shared" si="203"/>
        <v>40000</v>
      </c>
      <c r="T266" s="14">
        <f t="shared" si="183"/>
        <v>172000</v>
      </c>
      <c r="U266" s="14">
        <f t="shared" si="184"/>
        <v>101000</v>
      </c>
      <c r="V266" s="14">
        <f t="shared" si="185"/>
        <v>24960868.106492154</v>
      </c>
      <c r="W266" s="14">
        <f t="shared" si="186"/>
        <v>13987437.044264726</v>
      </c>
      <c r="X266" s="70">
        <v>0</v>
      </c>
      <c r="Y266" s="14">
        <f t="shared" si="187"/>
        <v>0</v>
      </c>
      <c r="Z266" s="15">
        <f t="shared" si="188"/>
        <v>0</v>
      </c>
      <c r="AA266" s="57">
        <v>0</v>
      </c>
      <c r="AB266" s="57">
        <v>0</v>
      </c>
      <c r="AC266" s="15">
        <f t="shared" si="165"/>
        <v>0</v>
      </c>
      <c r="AD266" s="14">
        <f t="shared" si="189"/>
        <v>25028868.106492154</v>
      </c>
      <c r="AE266" s="15">
        <f t="shared" si="190"/>
        <v>0</v>
      </c>
      <c r="AF266" s="70">
        <v>0</v>
      </c>
      <c r="AG266" s="70">
        <v>0</v>
      </c>
      <c r="AH266" s="14">
        <f t="shared" si="166"/>
        <v>0</v>
      </c>
      <c r="AI266" s="15">
        <f t="shared" si="167"/>
        <v>0</v>
      </c>
      <c r="AJ266" s="16">
        <f t="shared" si="191"/>
        <v>16</v>
      </c>
      <c r="AK266" s="71">
        <v>21</v>
      </c>
      <c r="AL266" s="72">
        <v>5.2120373838408521E-2</v>
      </c>
      <c r="AM266" s="18">
        <f t="shared" si="168"/>
        <v>0.93450025853819096</v>
      </c>
      <c r="AN266" s="14">
        <f t="shared" si="192"/>
        <v>13071263.534152057</v>
      </c>
      <c r="AO266" s="15">
        <f t="shared" si="193"/>
        <v>0</v>
      </c>
      <c r="AP266" s="16">
        <f t="shared" si="194"/>
        <v>16</v>
      </c>
      <c r="AQ266" s="19">
        <f t="shared" si="195"/>
        <v>21</v>
      </c>
      <c r="AR266" s="17">
        <f t="shared" si="196"/>
        <v>5.2120373838408521E-2</v>
      </c>
      <c r="AS266" s="18">
        <f t="shared" si="169"/>
        <v>0.93450025853819096</v>
      </c>
      <c r="AT266" s="73">
        <v>0.87745652235414018</v>
      </c>
      <c r="AU266" s="14">
        <f t="shared" si="170"/>
        <v>0</v>
      </c>
      <c r="AV266" s="15">
        <f t="shared" si="200"/>
        <v>0</v>
      </c>
      <c r="AW266" s="74">
        <v>0</v>
      </c>
      <c r="AX266" s="14">
        <f t="shared" si="171"/>
        <v>0</v>
      </c>
      <c r="AY266" s="15">
        <f t="shared" si="172"/>
        <v>0</v>
      </c>
      <c r="AZ266" s="75">
        <v>0</v>
      </c>
      <c r="BA266" s="20">
        <f t="shared" si="173"/>
        <v>0</v>
      </c>
      <c r="BB266" s="20">
        <f t="shared" si="174"/>
        <v>0</v>
      </c>
      <c r="BC266" s="20">
        <f t="shared" si="175"/>
        <v>0</v>
      </c>
      <c r="BD266" s="21">
        <f t="shared" si="176"/>
        <v>0</v>
      </c>
      <c r="BE266" s="20">
        <f t="shared" si="197"/>
        <v>0</v>
      </c>
      <c r="BF266" s="20">
        <f t="shared" si="201"/>
        <v>0</v>
      </c>
      <c r="BG266" s="22">
        <f t="shared" si="204"/>
        <v>40000</v>
      </c>
      <c r="BH266" s="22">
        <f t="shared" si="177"/>
        <v>40000</v>
      </c>
      <c r="BI266" s="53">
        <v>0</v>
      </c>
      <c r="BJ266" s="22">
        <f t="shared" si="198"/>
        <v>0</v>
      </c>
      <c r="BK266" s="22">
        <f t="shared" si="199"/>
        <v>0</v>
      </c>
      <c r="BL266" s="23">
        <f t="shared" si="202"/>
        <v>40000</v>
      </c>
    </row>
    <row r="267" spans="1:64" hidden="1" x14ac:dyDescent="0.25">
      <c r="A267" s="53">
        <v>4</v>
      </c>
      <c r="B267" s="53" t="s">
        <v>63</v>
      </c>
      <c r="C267" s="54" t="s">
        <v>64</v>
      </c>
      <c r="D267" s="54">
        <v>45351</v>
      </c>
      <c r="E267" s="55" t="s">
        <v>70</v>
      </c>
      <c r="F267" s="55" t="s">
        <v>66</v>
      </c>
      <c r="G267" s="56">
        <v>2023</v>
      </c>
      <c r="H267" s="57">
        <v>24441269</v>
      </c>
      <c r="I267" s="14">
        <f t="shared" si="178"/>
        <v>0</v>
      </c>
      <c r="J267" s="67">
        <v>24441269</v>
      </c>
      <c r="K267" s="57">
        <v>8271812</v>
      </c>
      <c r="L267" s="14">
        <f t="shared" si="179"/>
        <v>0</v>
      </c>
      <c r="M267" s="67">
        <v>8271812</v>
      </c>
      <c r="N267" s="14">
        <f t="shared" si="180"/>
        <v>16169457</v>
      </c>
      <c r="O267" s="14">
        <f t="shared" si="181"/>
        <v>0</v>
      </c>
      <c r="P267" s="15">
        <f t="shared" si="182"/>
        <v>16169457</v>
      </c>
      <c r="Q267" s="57">
        <v>24441269</v>
      </c>
      <c r="R267" s="57">
        <v>8271812</v>
      </c>
      <c r="S267" s="15">
        <f t="shared" si="203"/>
        <v>16169457</v>
      </c>
      <c r="T267" s="14">
        <f t="shared" si="183"/>
        <v>0</v>
      </c>
      <c r="U267" s="14">
        <f t="shared" si="184"/>
        <v>0</v>
      </c>
      <c r="V267" s="14">
        <f t="shared" si="185"/>
        <v>0</v>
      </c>
      <c r="W267" s="14">
        <f t="shared" si="186"/>
        <v>0</v>
      </c>
      <c r="X267" s="70">
        <v>1</v>
      </c>
      <c r="Y267" s="14">
        <f t="shared" si="187"/>
        <v>0</v>
      </c>
      <c r="Z267" s="15">
        <f t="shared" si="188"/>
        <v>0</v>
      </c>
      <c r="AA267" s="57">
        <v>24441269</v>
      </c>
      <c r="AB267" s="57">
        <v>8271812</v>
      </c>
      <c r="AC267" s="15">
        <f t="shared" si="165"/>
        <v>16169457</v>
      </c>
      <c r="AD267" s="14">
        <f t="shared" si="189"/>
        <v>0</v>
      </c>
      <c r="AE267" s="15">
        <f t="shared" si="190"/>
        <v>0</v>
      </c>
      <c r="AF267" s="70">
        <v>1.0209999999999999</v>
      </c>
      <c r="AG267" s="70">
        <v>0</v>
      </c>
      <c r="AH267" s="14">
        <f t="shared" si="166"/>
        <v>0</v>
      </c>
      <c r="AI267" s="15">
        <f t="shared" si="167"/>
        <v>0</v>
      </c>
      <c r="AJ267" s="16">
        <f t="shared" si="191"/>
        <v>0</v>
      </c>
      <c r="AK267" s="71">
        <v>0</v>
      </c>
      <c r="AL267" s="72">
        <v>0</v>
      </c>
      <c r="AM267" s="18">
        <f t="shared" si="168"/>
        <v>1</v>
      </c>
      <c r="AN267" s="14">
        <f t="shared" si="192"/>
        <v>0</v>
      </c>
      <c r="AO267" s="15">
        <f t="shared" si="193"/>
        <v>0</v>
      </c>
      <c r="AP267" s="16">
        <f t="shared" si="194"/>
        <v>0</v>
      </c>
      <c r="AQ267" s="19">
        <f t="shared" si="195"/>
        <v>0</v>
      </c>
      <c r="AR267" s="17">
        <f t="shared" si="196"/>
        <v>0</v>
      </c>
      <c r="AS267" s="18">
        <f t="shared" si="169"/>
        <v>1</v>
      </c>
      <c r="AT267" s="73">
        <v>0.86200560565592232</v>
      </c>
      <c r="AU267" s="14">
        <f t="shared" si="170"/>
        <v>0</v>
      </c>
      <c r="AV267" s="15">
        <f t="shared" si="200"/>
        <v>0</v>
      </c>
      <c r="AW267" s="74">
        <v>8.839848032475417E-2</v>
      </c>
      <c r="AX267" s="14">
        <f t="shared" si="171"/>
        <v>0</v>
      </c>
      <c r="AY267" s="15">
        <f t="shared" si="172"/>
        <v>0</v>
      </c>
      <c r="AZ267" s="75">
        <v>1.35E-2</v>
      </c>
      <c r="BA267" s="20">
        <f t="shared" si="173"/>
        <v>0</v>
      </c>
      <c r="BB267" s="20">
        <f t="shared" si="174"/>
        <v>0</v>
      </c>
      <c r="BC267" s="20">
        <f t="shared" si="175"/>
        <v>0</v>
      </c>
      <c r="BD267" s="21">
        <f t="shared" si="176"/>
        <v>0</v>
      </c>
      <c r="BE267" s="20">
        <f t="shared" si="197"/>
        <v>0</v>
      </c>
      <c r="BF267" s="20">
        <f t="shared" si="201"/>
        <v>0</v>
      </c>
      <c r="BG267" s="22">
        <f t="shared" si="204"/>
        <v>0</v>
      </c>
      <c r="BH267" s="22">
        <f t="shared" si="177"/>
        <v>0</v>
      </c>
      <c r="BI267" s="53">
        <v>1</v>
      </c>
      <c r="BJ267" s="22">
        <f t="shared" si="198"/>
        <v>0</v>
      </c>
      <c r="BK267" s="22">
        <f t="shared" si="199"/>
        <v>0</v>
      </c>
      <c r="BL267" s="23">
        <f t="shared" si="202"/>
        <v>0</v>
      </c>
    </row>
    <row r="268" spans="1:64" hidden="1" x14ac:dyDescent="0.25">
      <c r="A268" s="53">
        <v>4</v>
      </c>
      <c r="B268" s="53" t="s">
        <v>63</v>
      </c>
      <c r="C268" s="54" t="s">
        <v>64</v>
      </c>
      <c r="D268" s="54">
        <v>45351</v>
      </c>
      <c r="E268" s="55" t="s">
        <v>70</v>
      </c>
      <c r="F268" s="55" t="s">
        <v>66</v>
      </c>
      <c r="G268" s="56">
        <v>2024</v>
      </c>
      <c r="H268" s="57">
        <v>18471000</v>
      </c>
      <c r="I268" s="14">
        <f t="shared" si="178"/>
        <v>12671000</v>
      </c>
      <c r="J268" s="67">
        <v>31142000</v>
      </c>
      <c r="K268" s="57">
        <v>6630000</v>
      </c>
      <c r="L268" s="14">
        <f t="shared" si="179"/>
        <v>4550000</v>
      </c>
      <c r="M268" s="67">
        <v>11180000</v>
      </c>
      <c r="N268" s="14">
        <f t="shared" si="180"/>
        <v>11841000</v>
      </c>
      <c r="O268" s="14">
        <f t="shared" si="181"/>
        <v>8121000</v>
      </c>
      <c r="P268" s="15">
        <f t="shared" si="182"/>
        <v>19962000</v>
      </c>
      <c r="Q268" s="57">
        <v>16478000</v>
      </c>
      <c r="R268" s="57">
        <v>5915000</v>
      </c>
      <c r="S268" s="15">
        <f t="shared" si="203"/>
        <v>10563000</v>
      </c>
      <c r="T268" s="14">
        <f t="shared" si="183"/>
        <v>1993000</v>
      </c>
      <c r="U268" s="14">
        <f t="shared" si="184"/>
        <v>1278000</v>
      </c>
      <c r="V268" s="14">
        <f t="shared" si="185"/>
        <v>14664000</v>
      </c>
      <c r="W268" s="14">
        <f t="shared" si="186"/>
        <v>9399000</v>
      </c>
      <c r="X268" s="70">
        <v>1</v>
      </c>
      <c r="Y268" s="14">
        <f t="shared" si="187"/>
        <v>1278000</v>
      </c>
      <c r="Z268" s="15">
        <f t="shared" si="188"/>
        <v>9399000</v>
      </c>
      <c r="AA268" s="57">
        <v>5071692</v>
      </c>
      <c r="AB268" s="57">
        <v>1820438.4148124086</v>
      </c>
      <c r="AC268" s="15">
        <f t="shared" si="165"/>
        <v>3251253.5851875916</v>
      </c>
      <c r="AD268" s="14">
        <f t="shared" si="189"/>
        <v>26070308</v>
      </c>
      <c r="AE268" s="15">
        <f t="shared" si="190"/>
        <v>26070308</v>
      </c>
      <c r="AF268" s="70">
        <v>1.0209999999999999</v>
      </c>
      <c r="AG268" s="70">
        <v>0</v>
      </c>
      <c r="AH268" s="14">
        <f t="shared" si="166"/>
        <v>26617784.467999998</v>
      </c>
      <c r="AI268" s="15">
        <f t="shared" si="167"/>
        <v>26617784.467999998</v>
      </c>
      <c r="AJ268" s="16">
        <f t="shared" si="191"/>
        <v>5</v>
      </c>
      <c r="AK268" s="71">
        <v>9</v>
      </c>
      <c r="AL268" s="72">
        <v>5.2555040428474031E-2</v>
      </c>
      <c r="AM268" s="18">
        <f t="shared" si="168"/>
        <v>0.97888421861319985</v>
      </c>
      <c r="AN268" s="14">
        <f t="shared" si="192"/>
        <v>9200532.7707454655</v>
      </c>
      <c r="AO268" s="15">
        <f t="shared" si="193"/>
        <v>9200532.7707454655</v>
      </c>
      <c r="AP268" s="16">
        <f t="shared" si="194"/>
        <v>5</v>
      </c>
      <c r="AQ268" s="19">
        <f t="shared" si="195"/>
        <v>9</v>
      </c>
      <c r="AR268" s="17">
        <f t="shared" si="196"/>
        <v>5.2555040428474031E-2</v>
      </c>
      <c r="AS268" s="18">
        <f t="shared" si="169"/>
        <v>0.97888421861319985</v>
      </c>
      <c r="AT268" s="73">
        <v>0.86200560565592232</v>
      </c>
      <c r="AU268" s="14">
        <f t="shared" si="170"/>
        <v>22460184.586901329</v>
      </c>
      <c r="AV268" s="15">
        <f t="shared" si="200"/>
        <v>22460184.586901329</v>
      </c>
      <c r="AW268" s="74">
        <v>8.839848032475417E-2</v>
      </c>
      <c r="AX268" s="14">
        <f t="shared" si="171"/>
        <v>2352971.6965830452</v>
      </c>
      <c r="AY268" s="15">
        <f t="shared" si="172"/>
        <v>1985446.1852955441</v>
      </c>
      <c r="AZ268" s="75">
        <v>1.35E-2</v>
      </c>
      <c r="BA268" s="20">
        <f t="shared" si="173"/>
        <v>351949.158</v>
      </c>
      <c r="BB268" s="20">
        <f t="shared" si="174"/>
        <v>344517.47652040364</v>
      </c>
      <c r="BC268" s="20">
        <f t="shared" si="175"/>
        <v>351949.158</v>
      </c>
      <c r="BD268" s="21">
        <f t="shared" si="176"/>
        <v>344517.47652040364</v>
      </c>
      <c r="BE268" s="20">
        <f t="shared" si="197"/>
        <v>19923705.322583042</v>
      </c>
      <c r="BF268" s="20">
        <f t="shared" si="201"/>
        <v>15589615.477971813</v>
      </c>
      <c r="BG268" s="22">
        <f t="shared" si="204"/>
        <v>7311746.4148124084</v>
      </c>
      <c r="BH268" s="22">
        <f t="shared" si="177"/>
        <v>-8277869.0631594043</v>
      </c>
      <c r="BI268" s="53">
        <v>1</v>
      </c>
      <c r="BJ268" s="22">
        <f t="shared" si="198"/>
        <v>12611958.907770634</v>
      </c>
      <c r="BK268" s="22">
        <f t="shared" si="199"/>
        <v>8277869.0631594043</v>
      </c>
      <c r="BL268" s="23">
        <f t="shared" si="202"/>
        <v>15589615.477971813</v>
      </c>
    </row>
    <row r="269" spans="1:64" hidden="1" x14ac:dyDescent="0.25">
      <c r="A269" s="53">
        <v>4</v>
      </c>
      <c r="B269" s="53" t="s">
        <v>63</v>
      </c>
      <c r="C269" s="54" t="s">
        <v>64</v>
      </c>
      <c r="D269" s="54">
        <v>45351</v>
      </c>
      <c r="E269" s="55" t="s">
        <v>70</v>
      </c>
      <c r="F269" s="55" t="s">
        <v>66</v>
      </c>
      <c r="G269" s="56">
        <v>2025</v>
      </c>
      <c r="H269" s="57">
        <v>389000</v>
      </c>
      <c r="I269" s="14">
        <f t="shared" si="178"/>
        <v>28898212.103479598</v>
      </c>
      <c r="J269" s="67">
        <v>29287212.103479598</v>
      </c>
      <c r="K269" s="57">
        <v>140000</v>
      </c>
      <c r="L269" s="14">
        <f t="shared" si="179"/>
        <v>10720027.21838844</v>
      </c>
      <c r="M269" s="67">
        <v>10860027.21838844</v>
      </c>
      <c r="N269" s="14">
        <f t="shared" si="180"/>
        <v>249000</v>
      </c>
      <c r="O269" s="14">
        <f t="shared" si="181"/>
        <v>18178184.885091156</v>
      </c>
      <c r="P269" s="15">
        <f t="shared" si="182"/>
        <v>18427184.885091156</v>
      </c>
      <c r="Q269" s="57">
        <v>97000</v>
      </c>
      <c r="R269" s="57">
        <v>35000</v>
      </c>
      <c r="S269" s="15">
        <f t="shared" si="203"/>
        <v>62000</v>
      </c>
      <c r="T269" s="14">
        <f t="shared" si="183"/>
        <v>292000</v>
      </c>
      <c r="U269" s="14">
        <f t="shared" si="184"/>
        <v>187000</v>
      </c>
      <c r="V269" s="14">
        <f t="shared" si="185"/>
        <v>29190212.103479598</v>
      </c>
      <c r="W269" s="14">
        <f t="shared" si="186"/>
        <v>18365184.885091156</v>
      </c>
      <c r="X269" s="70">
        <v>0</v>
      </c>
      <c r="Y269" s="14">
        <f t="shared" si="187"/>
        <v>0</v>
      </c>
      <c r="Z269" s="15">
        <f t="shared" si="188"/>
        <v>0</v>
      </c>
      <c r="AA269" s="57">
        <v>0</v>
      </c>
      <c r="AB269" s="57">
        <v>0</v>
      </c>
      <c r="AC269" s="15">
        <f t="shared" si="165"/>
        <v>0</v>
      </c>
      <c r="AD269" s="14">
        <f t="shared" si="189"/>
        <v>29287212.103479598</v>
      </c>
      <c r="AE269" s="15">
        <f t="shared" si="190"/>
        <v>0</v>
      </c>
      <c r="AF269" s="70">
        <v>0</v>
      </c>
      <c r="AG269" s="70">
        <v>0</v>
      </c>
      <c r="AH269" s="14">
        <f t="shared" si="166"/>
        <v>0</v>
      </c>
      <c r="AI269" s="15">
        <f t="shared" si="167"/>
        <v>0</v>
      </c>
      <c r="AJ269" s="16">
        <f t="shared" si="191"/>
        <v>16</v>
      </c>
      <c r="AK269" s="71">
        <v>21</v>
      </c>
      <c r="AL269" s="72">
        <v>5.2120373838408521E-2</v>
      </c>
      <c r="AM269" s="18">
        <f t="shared" si="168"/>
        <v>0.93450025853819096</v>
      </c>
      <c r="AN269" s="14">
        <f t="shared" si="192"/>
        <v>17162270.023219362</v>
      </c>
      <c r="AO269" s="15">
        <f t="shared" si="193"/>
        <v>0</v>
      </c>
      <c r="AP269" s="16">
        <f t="shared" si="194"/>
        <v>16</v>
      </c>
      <c r="AQ269" s="19">
        <f t="shared" si="195"/>
        <v>21</v>
      </c>
      <c r="AR269" s="17">
        <f t="shared" si="196"/>
        <v>5.2120373838408521E-2</v>
      </c>
      <c r="AS269" s="18">
        <f t="shared" si="169"/>
        <v>0.93450025853819096</v>
      </c>
      <c r="AT269" s="73">
        <v>0.86200560565592232</v>
      </c>
      <c r="AU269" s="14">
        <f t="shared" si="170"/>
        <v>0</v>
      </c>
      <c r="AV269" s="15">
        <f t="shared" si="200"/>
        <v>0</v>
      </c>
      <c r="AW269" s="74">
        <v>0</v>
      </c>
      <c r="AX269" s="14">
        <f t="shared" si="171"/>
        <v>0</v>
      </c>
      <c r="AY269" s="15">
        <f t="shared" si="172"/>
        <v>0</v>
      </c>
      <c r="AZ269" s="75">
        <v>0</v>
      </c>
      <c r="BA269" s="20">
        <f t="shared" si="173"/>
        <v>0</v>
      </c>
      <c r="BB269" s="20">
        <f t="shared" si="174"/>
        <v>0</v>
      </c>
      <c r="BC269" s="20">
        <f t="shared" si="175"/>
        <v>0</v>
      </c>
      <c r="BD269" s="21">
        <f t="shared" si="176"/>
        <v>0</v>
      </c>
      <c r="BE269" s="20">
        <f t="shared" si="197"/>
        <v>0</v>
      </c>
      <c r="BF269" s="20">
        <f t="shared" si="201"/>
        <v>0</v>
      </c>
      <c r="BG269" s="22">
        <f t="shared" si="204"/>
        <v>62000</v>
      </c>
      <c r="BH269" s="22">
        <f t="shared" si="177"/>
        <v>62000</v>
      </c>
      <c r="BI269" s="53">
        <v>0</v>
      </c>
      <c r="BJ269" s="22">
        <f t="shared" si="198"/>
        <v>0</v>
      </c>
      <c r="BK269" s="22">
        <f t="shared" si="199"/>
        <v>0</v>
      </c>
      <c r="BL269" s="23">
        <f t="shared" si="202"/>
        <v>62000</v>
      </c>
    </row>
    <row r="270" spans="1:64" hidden="1" x14ac:dyDescent="0.25">
      <c r="A270" s="53">
        <v>4</v>
      </c>
      <c r="B270" s="53" t="s">
        <v>63</v>
      </c>
      <c r="C270" s="54" t="s">
        <v>64</v>
      </c>
      <c r="D270" s="54">
        <v>45351</v>
      </c>
      <c r="E270" s="55" t="s">
        <v>71</v>
      </c>
      <c r="F270" s="55" t="s">
        <v>66</v>
      </c>
      <c r="G270" s="56">
        <v>2023</v>
      </c>
      <c r="H270" s="57">
        <v>4220254</v>
      </c>
      <c r="I270" s="14">
        <f t="shared" si="178"/>
        <v>0</v>
      </c>
      <c r="J270" s="67">
        <v>4220254</v>
      </c>
      <c r="K270" s="57">
        <v>1334830</v>
      </c>
      <c r="L270" s="14">
        <f t="shared" si="179"/>
        <v>0</v>
      </c>
      <c r="M270" s="67">
        <v>1334830</v>
      </c>
      <c r="N270" s="14">
        <f t="shared" si="180"/>
        <v>2885424</v>
      </c>
      <c r="O270" s="14">
        <f t="shared" si="181"/>
        <v>0</v>
      </c>
      <c r="P270" s="15">
        <f t="shared" si="182"/>
        <v>2885424</v>
      </c>
      <c r="Q270" s="57">
        <v>4220254</v>
      </c>
      <c r="R270" s="57">
        <v>1334830</v>
      </c>
      <c r="S270" s="15">
        <f t="shared" si="203"/>
        <v>2885424</v>
      </c>
      <c r="T270" s="14">
        <f t="shared" si="183"/>
        <v>0</v>
      </c>
      <c r="U270" s="14">
        <f t="shared" si="184"/>
        <v>0</v>
      </c>
      <c r="V270" s="14">
        <f t="shared" si="185"/>
        <v>0</v>
      </c>
      <c r="W270" s="14">
        <f t="shared" si="186"/>
        <v>0</v>
      </c>
      <c r="X270" s="70">
        <v>1</v>
      </c>
      <c r="Y270" s="14">
        <f t="shared" si="187"/>
        <v>0</v>
      </c>
      <c r="Z270" s="15">
        <f t="shared" si="188"/>
        <v>0</v>
      </c>
      <c r="AA270" s="57">
        <v>4220254</v>
      </c>
      <c r="AB270" s="57">
        <v>1334830</v>
      </c>
      <c r="AC270" s="15">
        <f t="shared" si="165"/>
        <v>2885424</v>
      </c>
      <c r="AD270" s="14">
        <f t="shared" si="189"/>
        <v>0</v>
      </c>
      <c r="AE270" s="15">
        <f t="shared" si="190"/>
        <v>0</v>
      </c>
      <c r="AF270" s="70">
        <v>1</v>
      </c>
      <c r="AG270" s="70">
        <v>0</v>
      </c>
      <c r="AH270" s="14">
        <f t="shared" si="166"/>
        <v>0</v>
      </c>
      <c r="AI270" s="15">
        <f t="shared" si="167"/>
        <v>0</v>
      </c>
      <c r="AJ270" s="16">
        <f t="shared" si="191"/>
        <v>0</v>
      </c>
      <c r="AK270" s="71">
        <v>0</v>
      </c>
      <c r="AL270" s="72">
        <v>0</v>
      </c>
      <c r="AM270" s="18">
        <f t="shared" si="168"/>
        <v>1</v>
      </c>
      <c r="AN270" s="14">
        <f t="shared" si="192"/>
        <v>0</v>
      </c>
      <c r="AO270" s="15">
        <f t="shared" si="193"/>
        <v>0</v>
      </c>
      <c r="AP270" s="16">
        <f t="shared" si="194"/>
        <v>0</v>
      </c>
      <c r="AQ270" s="19">
        <f t="shared" si="195"/>
        <v>0</v>
      </c>
      <c r="AR270" s="17">
        <f t="shared" si="196"/>
        <v>0</v>
      </c>
      <c r="AS270" s="18">
        <f t="shared" si="169"/>
        <v>1</v>
      </c>
      <c r="AT270" s="73">
        <v>0.89014911840146116</v>
      </c>
      <c r="AU270" s="14">
        <f t="shared" si="170"/>
        <v>0</v>
      </c>
      <c r="AV270" s="15">
        <f t="shared" si="200"/>
        <v>0</v>
      </c>
      <c r="AW270" s="74">
        <v>7.3309423347455327E-2</v>
      </c>
      <c r="AX270" s="14">
        <f t="shared" si="171"/>
        <v>0</v>
      </c>
      <c r="AY270" s="15">
        <f t="shared" si="172"/>
        <v>0</v>
      </c>
      <c r="AZ270" s="75">
        <v>1.9599999999999999E-2</v>
      </c>
      <c r="BA270" s="20">
        <f t="shared" si="173"/>
        <v>0</v>
      </c>
      <c r="BB270" s="20">
        <f t="shared" si="174"/>
        <v>0</v>
      </c>
      <c r="BC270" s="20">
        <f t="shared" si="175"/>
        <v>0</v>
      </c>
      <c r="BD270" s="21">
        <f t="shared" si="176"/>
        <v>0</v>
      </c>
      <c r="BE270" s="20">
        <f t="shared" si="197"/>
        <v>0</v>
      </c>
      <c r="BF270" s="20">
        <f t="shared" si="201"/>
        <v>0</v>
      </c>
      <c r="BG270" s="22">
        <f t="shared" si="204"/>
        <v>0</v>
      </c>
      <c r="BH270" s="22">
        <f t="shared" si="177"/>
        <v>0</v>
      </c>
      <c r="BI270" s="53">
        <v>1</v>
      </c>
      <c r="BJ270" s="22">
        <f t="shared" si="198"/>
        <v>0</v>
      </c>
      <c r="BK270" s="22">
        <f t="shared" si="199"/>
        <v>0</v>
      </c>
      <c r="BL270" s="23">
        <f t="shared" si="202"/>
        <v>0</v>
      </c>
    </row>
    <row r="271" spans="1:64" hidden="1" x14ac:dyDescent="0.25">
      <c r="A271" s="53">
        <v>4</v>
      </c>
      <c r="B271" s="53" t="s">
        <v>63</v>
      </c>
      <c r="C271" s="54" t="s">
        <v>64</v>
      </c>
      <c r="D271" s="54">
        <v>45351</v>
      </c>
      <c r="E271" s="55" t="s">
        <v>71</v>
      </c>
      <c r="F271" s="55" t="s">
        <v>66</v>
      </c>
      <c r="G271" s="56">
        <v>2024</v>
      </c>
      <c r="H271" s="57">
        <v>2367000</v>
      </c>
      <c r="I271" s="14">
        <f t="shared" si="178"/>
        <v>1543000</v>
      </c>
      <c r="J271" s="67">
        <v>3910000</v>
      </c>
      <c r="K271" s="57">
        <v>837000</v>
      </c>
      <c r="L271" s="14">
        <f t="shared" si="179"/>
        <v>544000</v>
      </c>
      <c r="M271" s="67">
        <v>1381000</v>
      </c>
      <c r="N271" s="14">
        <f t="shared" si="180"/>
        <v>1530000</v>
      </c>
      <c r="O271" s="14">
        <f t="shared" si="181"/>
        <v>999000</v>
      </c>
      <c r="P271" s="15">
        <f t="shared" si="182"/>
        <v>2529000</v>
      </c>
      <c r="Q271" s="57">
        <v>2022000</v>
      </c>
      <c r="R271" s="57">
        <v>715000</v>
      </c>
      <c r="S271" s="15">
        <f t="shared" si="203"/>
        <v>1307000</v>
      </c>
      <c r="T271" s="14">
        <f t="shared" si="183"/>
        <v>345000</v>
      </c>
      <c r="U271" s="14">
        <f t="shared" si="184"/>
        <v>223000</v>
      </c>
      <c r="V271" s="14">
        <f t="shared" si="185"/>
        <v>1888000</v>
      </c>
      <c r="W271" s="14">
        <f t="shared" si="186"/>
        <v>1222000</v>
      </c>
      <c r="X271" s="70">
        <v>1</v>
      </c>
      <c r="Y271" s="14">
        <f t="shared" si="187"/>
        <v>223000</v>
      </c>
      <c r="Z271" s="15">
        <f t="shared" si="188"/>
        <v>1222000</v>
      </c>
      <c r="AA271" s="57">
        <v>670861</v>
      </c>
      <c r="AB271" s="57">
        <v>237224.61216730039</v>
      </c>
      <c r="AC271" s="15">
        <f t="shared" si="165"/>
        <v>433636.38783269958</v>
      </c>
      <c r="AD271" s="14">
        <f t="shared" si="189"/>
        <v>3239139</v>
      </c>
      <c r="AE271" s="15">
        <f t="shared" si="190"/>
        <v>3239139</v>
      </c>
      <c r="AF271" s="70">
        <v>1</v>
      </c>
      <c r="AG271" s="70">
        <v>0</v>
      </c>
      <c r="AH271" s="14">
        <f t="shared" si="166"/>
        <v>3239139</v>
      </c>
      <c r="AI271" s="15">
        <f t="shared" si="167"/>
        <v>3239139</v>
      </c>
      <c r="AJ271" s="16">
        <f t="shared" si="191"/>
        <v>5</v>
      </c>
      <c r="AK271" s="71">
        <v>9</v>
      </c>
      <c r="AL271" s="72">
        <v>5.2555040428474031E-2</v>
      </c>
      <c r="AM271" s="18">
        <f t="shared" si="168"/>
        <v>0.97888421861319985</v>
      </c>
      <c r="AN271" s="14">
        <f t="shared" si="192"/>
        <v>1196196.5151453302</v>
      </c>
      <c r="AO271" s="15">
        <f t="shared" si="193"/>
        <v>1196196.5151453302</v>
      </c>
      <c r="AP271" s="16">
        <f t="shared" si="194"/>
        <v>5</v>
      </c>
      <c r="AQ271" s="19">
        <f t="shared" si="195"/>
        <v>9</v>
      </c>
      <c r="AR271" s="17">
        <f t="shared" si="196"/>
        <v>5.2555040428474031E-2</v>
      </c>
      <c r="AS271" s="18">
        <f t="shared" si="169"/>
        <v>0.97888421861319985</v>
      </c>
      <c r="AT271" s="73">
        <v>0.89014911840146116</v>
      </c>
      <c r="AU271" s="14">
        <f t="shared" si="170"/>
        <v>2822433.239590934</v>
      </c>
      <c r="AV271" s="15">
        <f t="shared" si="200"/>
        <v>2822433.239590934</v>
      </c>
      <c r="AW271" s="74">
        <v>7.3309423347455327E-2</v>
      </c>
      <c r="AX271" s="14">
        <f t="shared" si="171"/>
        <v>237459.41223225309</v>
      </c>
      <c r="AY271" s="15">
        <f t="shared" si="172"/>
        <v>206910.95323110159</v>
      </c>
      <c r="AZ271" s="75">
        <v>1.9599999999999999E-2</v>
      </c>
      <c r="BA271" s="20">
        <f t="shared" si="173"/>
        <v>63487.124400000001</v>
      </c>
      <c r="BB271" s="20">
        <f t="shared" si="174"/>
        <v>62146.544160293015</v>
      </c>
      <c r="BC271" s="20">
        <f t="shared" si="175"/>
        <v>63487.124400000001</v>
      </c>
      <c r="BD271" s="21">
        <f t="shared" si="176"/>
        <v>62146.544160293015</v>
      </c>
      <c r="BE271" s="20">
        <f t="shared" si="197"/>
        <v>2318085.5366322533</v>
      </c>
      <c r="BF271" s="20">
        <f t="shared" si="201"/>
        <v>1895294.2218369981</v>
      </c>
      <c r="BG271" s="22">
        <f t="shared" si="204"/>
        <v>873363.61216730042</v>
      </c>
      <c r="BH271" s="22">
        <f t="shared" si="177"/>
        <v>-1021930.6096696977</v>
      </c>
      <c r="BI271" s="53">
        <v>1</v>
      </c>
      <c r="BJ271" s="22">
        <f t="shared" si="198"/>
        <v>1444721.9244649529</v>
      </c>
      <c r="BK271" s="22">
        <f t="shared" si="199"/>
        <v>1021930.6096696977</v>
      </c>
      <c r="BL271" s="23">
        <f t="shared" si="202"/>
        <v>1895294.2218369981</v>
      </c>
    </row>
    <row r="272" spans="1:64" hidden="1" x14ac:dyDescent="0.25">
      <c r="A272" s="53">
        <v>4</v>
      </c>
      <c r="B272" s="53" t="s">
        <v>63</v>
      </c>
      <c r="C272" s="54" t="s">
        <v>64</v>
      </c>
      <c r="D272" s="54">
        <v>45351</v>
      </c>
      <c r="E272" s="55" t="s">
        <v>71</v>
      </c>
      <c r="F272" s="55" t="s">
        <v>66</v>
      </c>
      <c r="G272" s="56">
        <v>2025</v>
      </c>
      <c r="H272" s="57">
        <v>65000</v>
      </c>
      <c r="I272" s="14">
        <f t="shared" si="178"/>
        <v>3844999.9999999995</v>
      </c>
      <c r="J272" s="67">
        <v>3909999.9999999995</v>
      </c>
      <c r="K272" s="57">
        <v>23000</v>
      </c>
      <c r="L272" s="14">
        <f t="shared" si="179"/>
        <v>1357999.9999999998</v>
      </c>
      <c r="M272" s="67">
        <v>1380999.9999999998</v>
      </c>
      <c r="N272" s="14">
        <f t="shared" si="180"/>
        <v>42000</v>
      </c>
      <c r="O272" s="14">
        <f t="shared" si="181"/>
        <v>2487000</v>
      </c>
      <c r="P272" s="15">
        <f t="shared" si="182"/>
        <v>2529000</v>
      </c>
      <c r="Q272" s="57">
        <v>15000</v>
      </c>
      <c r="R272" s="57">
        <v>5000</v>
      </c>
      <c r="S272" s="15">
        <f t="shared" si="203"/>
        <v>10000</v>
      </c>
      <c r="T272" s="14">
        <f t="shared" si="183"/>
        <v>50000</v>
      </c>
      <c r="U272" s="14">
        <f t="shared" si="184"/>
        <v>32000</v>
      </c>
      <c r="V272" s="14">
        <f t="shared" si="185"/>
        <v>3894999.9999999995</v>
      </c>
      <c r="W272" s="14">
        <f t="shared" si="186"/>
        <v>2519000</v>
      </c>
      <c r="X272" s="70">
        <v>0</v>
      </c>
      <c r="Y272" s="14">
        <f t="shared" si="187"/>
        <v>0</v>
      </c>
      <c r="Z272" s="15">
        <f t="shared" si="188"/>
        <v>0</v>
      </c>
      <c r="AA272" s="57">
        <v>0</v>
      </c>
      <c r="AB272" s="57">
        <v>0</v>
      </c>
      <c r="AC272" s="15">
        <f t="shared" si="165"/>
        <v>0</v>
      </c>
      <c r="AD272" s="14">
        <f t="shared" si="189"/>
        <v>3909999.9999999995</v>
      </c>
      <c r="AE272" s="15">
        <f t="shared" si="190"/>
        <v>0</v>
      </c>
      <c r="AF272" s="70">
        <v>0</v>
      </c>
      <c r="AG272" s="70">
        <v>0</v>
      </c>
      <c r="AH272" s="14">
        <f t="shared" si="166"/>
        <v>0</v>
      </c>
      <c r="AI272" s="15">
        <f t="shared" si="167"/>
        <v>0</v>
      </c>
      <c r="AJ272" s="16">
        <f t="shared" si="191"/>
        <v>16</v>
      </c>
      <c r="AK272" s="71">
        <v>21</v>
      </c>
      <c r="AL272" s="72">
        <v>5.2120373838408521E-2</v>
      </c>
      <c r="AM272" s="18">
        <f t="shared" si="168"/>
        <v>0.93450025853819096</v>
      </c>
      <c r="AN272" s="14">
        <f t="shared" si="192"/>
        <v>2354006.1512577031</v>
      </c>
      <c r="AO272" s="15">
        <f t="shared" si="193"/>
        <v>0</v>
      </c>
      <c r="AP272" s="16">
        <f t="shared" si="194"/>
        <v>16</v>
      </c>
      <c r="AQ272" s="19">
        <f t="shared" si="195"/>
        <v>21</v>
      </c>
      <c r="AR272" s="17">
        <f t="shared" si="196"/>
        <v>5.2120373838408521E-2</v>
      </c>
      <c r="AS272" s="18">
        <f t="shared" si="169"/>
        <v>0.93450025853819096</v>
      </c>
      <c r="AT272" s="73">
        <v>0.89014911840146116</v>
      </c>
      <c r="AU272" s="14">
        <f t="shared" si="170"/>
        <v>0</v>
      </c>
      <c r="AV272" s="15">
        <f t="shared" si="200"/>
        <v>0</v>
      </c>
      <c r="AW272" s="74">
        <v>0</v>
      </c>
      <c r="AX272" s="14">
        <f t="shared" si="171"/>
        <v>0</v>
      </c>
      <c r="AY272" s="15">
        <f t="shared" si="172"/>
        <v>0</v>
      </c>
      <c r="AZ272" s="75">
        <v>0</v>
      </c>
      <c r="BA272" s="20">
        <f t="shared" si="173"/>
        <v>0</v>
      </c>
      <c r="BB272" s="20">
        <f t="shared" si="174"/>
        <v>0</v>
      </c>
      <c r="BC272" s="20">
        <f t="shared" si="175"/>
        <v>0</v>
      </c>
      <c r="BD272" s="21">
        <f t="shared" si="176"/>
        <v>0</v>
      </c>
      <c r="BE272" s="20">
        <f t="shared" si="197"/>
        <v>0</v>
      </c>
      <c r="BF272" s="20">
        <f t="shared" si="201"/>
        <v>0</v>
      </c>
      <c r="BG272" s="22">
        <f t="shared" si="204"/>
        <v>10000</v>
      </c>
      <c r="BH272" s="22">
        <f t="shared" si="177"/>
        <v>10000</v>
      </c>
      <c r="BI272" s="53">
        <v>0</v>
      </c>
      <c r="BJ272" s="22">
        <f t="shared" si="198"/>
        <v>0</v>
      </c>
      <c r="BK272" s="22">
        <f t="shared" si="199"/>
        <v>0</v>
      </c>
      <c r="BL272" s="23">
        <f t="shared" si="202"/>
        <v>10000</v>
      </c>
    </row>
    <row r="273" spans="1:64" hidden="1" x14ac:dyDescent="0.25">
      <c r="A273" s="53">
        <v>4</v>
      </c>
      <c r="B273" s="53" t="s">
        <v>63</v>
      </c>
      <c r="C273" s="54" t="s">
        <v>64</v>
      </c>
      <c r="D273" s="54">
        <v>45382</v>
      </c>
      <c r="E273" s="55" t="s">
        <v>65</v>
      </c>
      <c r="F273" s="55" t="s">
        <v>66</v>
      </c>
      <c r="G273" s="56">
        <v>2023</v>
      </c>
      <c r="H273" s="57">
        <v>525829018</v>
      </c>
      <c r="I273" s="14">
        <f t="shared" si="178"/>
        <v>0</v>
      </c>
      <c r="J273" s="67">
        <v>525829018</v>
      </c>
      <c r="K273" s="57">
        <v>157396496</v>
      </c>
      <c r="L273" s="14">
        <f t="shared" si="179"/>
        <v>0</v>
      </c>
      <c r="M273" s="67">
        <v>157396496</v>
      </c>
      <c r="N273" s="14">
        <f t="shared" si="180"/>
        <v>368432522</v>
      </c>
      <c r="O273" s="14">
        <f t="shared" si="181"/>
        <v>0</v>
      </c>
      <c r="P273" s="15">
        <f t="shared" si="182"/>
        <v>368432522</v>
      </c>
      <c r="Q273" s="57">
        <v>525829018</v>
      </c>
      <c r="R273" s="57">
        <v>157396496</v>
      </c>
      <c r="S273" s="15">
        <f t="shared" si="203"/>
        <v>368432522</v>
      </c>
      <c r="T273" s="14">
        <f t="shared" si="183"/>
        <v>0</v>
      </c>
      <c r="U273" s="14">
        <f t="shared" si="184"/>
        <v>0</v>
      </c>
      <c r="V273" s="14">
        <f t="shared" si="185"/>
        <v>0</v>
      </c>
      <c r="W273" s="14">
        <f t="shared" si="186"/>
        <v>0</v>
      </c>
      <c r="X273" s="70">
        <v>1</v>
      </c>
      <c r="Y273" s="14">
        <f t="shared" si="187"/>
        <v>0</v>
      </c>
      <c r="Z273" s="15">
        <f t="shared" si="188"/>
        <v>0</v>
      </c>
      <c r="AA273" s="57">
        <v>525829018</v>
      </c>
      <c r="AB273" s="57">
        <v>157396496</v>
      </c>
      <c r="AC273" s="15">
        <f t="shared" si="165"/>
        <v>368432522</v>
      </c>
      <c r="AD273" s="14">
        <f t="shared" si="189"/>
        <v>0</v>
      </c>
      <c r="AE273" s="15">
        <f t="shared" si="190"/>
        <v>0</v>
      </c>
      <c r="AF273" s="70">
        <v>1.22</v>
      </c>
      <c r="AG273" s="70">
        <v>0</v>
      </c>
      <c r="AH273" s="14">
        <f t="shared" si="166"/>
        <v>0</v>
      </c>
      <c r="AI273" s="15">
        <f t="shared" si="167"/>
        <v>0</v>
      </c>
      <c r="AJ273" s="16">
        <f t="shared" si="191"/>
        <v>0</v>
      </c>
      <c r="AK273" s="71">
        <v>0</v>
      </c>
      <c r="AL273" s="72">
        <v>0</v>
      </c>
      <c r="AM273" s="18">
        <f t="shared" si="168"/>
        <v>1</v>
      </c>
      <c r="AN273" s="14">
        <f t="shared" si="192"/>
        <v>0</v>
      </c>
      <c r="AO273" s="15">
        <f t="shared" si="193"/>
        <v>0</v>
      </c>
      <c r="AP273" s="16">
        <f t="shared" si="194"/>
        <v>0</v>
      </c>
      <c r="AQ273" s="19">
        <f t="shared" si="195"/>
        <v>0</v>
      </c>
      <c r="AR273" s="17">
        <f t="shared" si="196"/>
        <v>0</v>
      </c>
      <c r="AS273" s="18">
        <f t="shared" si="169"/>
        <v>1</v>
      </c>
      <c r="AT273" s="73">
        <v>0.88450765268544418</v>
      </c>
      <c r="AU273" s="14">
        <f t="shared" si="170"/>
        <v>0</v>
      </c>
      <c r="AV273" s="15">
        <f t="shared" si="200"/>
        <v>0</v>
      </c>
      <c r="AW273" s="74">
        <v>7.2144853467420111E-2</v>
      </c>
      <c r="AX273" s="14">
        <f t="shared" si="171"/>
        <v>0</v>
      </c>
      <c r="AY273" s="15">
        <f t="shared" si="172"/>
        <v>0</v>
      </c>
      <c r="AZ273" s="75">
        <v>2.3E-3</v>
      </c>
      <c r="BA273" s="20">
        <f t="shared" si="173"/>
        <v>0</v>
      </c>
      <c r="BB273" s="20">
        <f t="shared" si="174"/>
        <v>0</v>
      </c>
      <c r="BC273" s="20">
        <f t="shared" si="175"/>
        <v>0</v>
      </c>
      <c r="BD273" s="21">
        <f t="shared" si="176"/>
        <v>0</v>
      </c>
      <c r="BE273" s="20">
        <f t="shared" si="197"/>
        <v>0</v>
      </c>
      <c r="BF273" s="20">
        <f t="shared" si="201"/>
        <v>0</v>
      </c>
      <c r="BG273" s="22">
        <f t="shared" si="204"/>
        <v>0</v>
      </c>
      <c r="BH273" s="22">
        <f t="shared" si="177"/>
        <v>0</v>
      </c>
      <c r="BI273" s="53">
        <v>1</v>
      </c>
      <c r="BJ273" s="22">
        <f t="shared" si="198"/>
        <v>0</v>
      </c>
      <c r="BK273" s="22">
        <f t="shared" si="199"/>
        <v>0</v>
      </c>
      <c r="BL273" s="23">
        <f t="shared" si="202"/>
        <v>0</v>
      </c>
    </row>
    <row r="274" spans="1:64" hidden="1" x14ac:dyDescent="0.25">
      <c r="A274" s="53">
        <v>4</v>
      </c>
      <c r="B274" s="53" t="s">
        <v>63</v>
      </c>
      <c r="C274" s="54" t="s">
        <v>64</v>
      </c>
      <c r="D274" s="54">
        <v>45382</v>
      </c>
      <c r="E274" s="55" t="s">
        <v>65</v>
      </c>
      <c r="F274" s="55" t="s">
        <v>66</v>
      </c>
      <c r="G274" s="56">
        <v>2024</v>
      </c>
      <c r="H274" s="57">
        <v>392574000</v>
      </c>
      <c r="I274" s="14">
        <f t="shared" si="178"/>
        <v>162232000</v>
      </c>
      <c r="J274" s="67">
        <v>554806000</v>
      </c>
      <c r="K274" s="57">
        <v>124485000</v>
      </c>
      <c r="L274" s="14">
        <f t="shared" si="179"/>
        <v>51442000</v>
      </c>
      <c r="M274" s="67">
        <v>175927000</v>
      </c>
      <c r="N274" s="14">
        <f t="shared" si="180"/>
        <v>268089000</v>
      </c>
      <c r="O274" s="14">
        <f t="shared" si="181"/>
        <v>110790000</v>
      </c>
      <c r="P274" s="15">
        <f t="shared" si="182"/>
        <v>378879000</v>
      </c>
      <c r="Q274" s="57">
        <v>353529000</v>
      </c>
      <c r="R274" s="57">
        <v>112104000</v>
      </c>
      <c r="S274" s="15">
        <f t="shared" si="203"/>
        <v>241425000</v>
      </c>
      <c r="T274" s="14">
        <f t="shared" si="183"/>
        <v>39045000</v>
      </c>
      <c r="U274" s="14">
        <f t="shared" si="184"/>
        <v>26664000</v>
      </c>
      <c r="V274" s="14">
        <f t="shared" si="185"/>
        <v>201277000</v>
      </c>
      <c r="W274" s="14">
        <f t="shared" si="186"/>
        <v>137454000</v>
      </c>
      <c r="X274" s="70">
        <v>1</v>
      </c>
      <c r="Y274" s="14">
        <f t="shared" si="187"/>
        <v>26664000</v>
      </c>
      <c r="Z274" s="15">
        <f t="shared" si="188"/>
        <v>137454000</v>
      </c>
      <c r="AA274" s="57">
        <v>140184018</v>
      </c>
      <c r="AB274" s="57">
        <v>44452275.190741114</v>
      </c>
      <c r="AC274" s="15">
        <f t="shared" si="165"/>
        <v>95731742.809258878</v>
      </c>
      <c r="AD274" s="14">
        <f t="shared" si="189"/>
        <v>414621982</v>
      </c>
      <c r="AE274" s="15">
        <f t="shared" si="190"/>
        <v>414621982</v>
      </c>
      <c r="AF274" s="70">
        <v>1.26</v>
      </c>
      <c r="AG274" s="70">
        <v>0</v>
      </c>
      <c r="AH274" s="14">
        <f t="shared" si="166"/>
        <v>522423697.31999999</v>
      </c>
      <c r="AI274" s="15">
        <f t="shared" si="167"/>
        <v>522423697.31999999</v>
      </c>
      <c r="AJ274" s="16">
        <f t="shared" si="191"/>
        <v>4.5</v>
      </c>
      <c r="AK274" s="71">
        <v>9</v>
      </c>
      <c r="AL274" s="72">
        <v>5.2555040428474031E-2</v>
      </c>
      <c r="AM274" s="18">
        <f t="shared" si="168"/>
        <v>0.98097557522887868</v>
      </c>
      <c r="AN274" s="14">
        <f t="shared" si="192"/>
        <v>134839016.71751028</v>
      </c>
      <c r="AO274" s="15">
        <f t="shared" si="193"/>
        <v>134839016.71751028</v>
      </c>
      <c r="AP274" s="16">
        <f t="shared" si="194"/>
        <v>4.5</v>
      </c>
      <c r="AQ274" s="19">
        <f t="shared" si="195"/>
        <v>9</v>
      </c>
      <c r="AR274" s="17">
        <f t="shared" si="196"/>
        <v>5.2555040428474031E-2</v>
      </c>
      <c r="AS274" s="18">
        <f t="shared" si="169"/>
        <v>0.98097557522887868</v>
      </c>
      <c r="AT274" s="73">
        <v>0.88450765268544418</v>
      </c>
      <c r="AU274" s="14">
        <f t="shared" si="170"/>
        <v>453296804.42978007</v>
      </c>
      <c r="AV274" s="15">
        <f t="shared" si="200"/>
        <v>453296804.42978007</v>
      </c>
      <c r="AW274" s="74">
        <v>7.2144853467420111E-2</v>
      </c>
      <c r="AX274" s="14">
        <f t="shared" si="171"/>
        <v>37690181.091059238</v>
      </c>
      <c r="AY274" s="15">
        <f t="shared" si="172"/>
        <v>32703031.532836273</v>
      </c>
      <c r="AZ274" s="75">
        <v>2.3E-3</v>
      </c>
      <c r="BA274" s="20">
        <f t="shared" si="173"/>
        <v>953630.55859999999</v>
      </c>
      <c r="BB274" s="20">
        <f t="shared" si="174"/>
        <v>935488.28577847185</v>
      </c>
      <c r="BC274" s="20">
        <f t="shared" si="175"/>
        <v>953630.55859999999</v>
      </c>
      <c r="BD274" s="21">
        <f t="shared" si="176"/>
        <v>935488.28577847185</v>
      </c>
      <c r="BE274" s="20">
        <f t="shared" si="197"/>
        <v>423613508.96965921</v>
      </c>
      <c r="BF274" s="20">
        <f t="shared" si="201"/>
        <v>352096307.5308845</v>
      </c>
      <c r="BG274" s="22">
        <f t="shared" si="204"/>
        <v>145693257.19074112</v>
      </c>
      <c r="BH274" s="22">
        <f t="shared" si="177"/>
        <v>-206403050.34014338</v>
      </c>
      <c r="BI274" s="53">
        <v>1</v>
      </c>
      <c r="BJ274" s="22">
        <f t="shared" si="198"/>
        <v>277920251.77891809</v>
      </c>
      <c r="BK274" s="22">
        <f t="shared" si="199"/>
        <v>206403050.34014338</v>
      </c>
      <c r="BL274" s="23">
        <f t="shared" si="202"/>
        <v>352096307.5308845</v>
      </c>
    </row>
    <row r="275" spans="1:64" hidden="1" x14ac:dyDescent="0.25">
      <c r="A275" s="53">
        <v>4</v>
      </c>
      <c r="B275" s="53" t="s">
        <v>63</v>
      </c>
      <c r="C275" s="54" t="s">
        <v>64</v>
      </c>
      <c r="D275" s="54">
        <v>45382</v>
      </c>
      <c r="E275" s="55" t="s">
        <v>65</v>
      </c>
      <c r="F275" s="55" t="s">
        <v>66</v>
      </c>
      <c r="G275" s="56">
        <v>2025</v>
      </c>
      <c r="H275" s="57">
        <v>15645000</v>
      </c>
      <c r="I275" s="14">
        <f t="shared" si="178"/>
        <v>545713379.02541041</v>
      </c>
      <c r="J275" s="67">
        <v>561358379.02541041</v>
      </c>
      <c r="K275" s="57">
        <v>4961000</v>
      </c>
      <c r="L275" s="14">
        <f t="shared" si="179"/>
        <v>175110842.60804909</v>
      </c>
      <c r="M275" s="67">
        <v>180071842.60804909</v>
      </c>
      <c r="N275" s="14">
        <f t="shared" si="180"/>
        <v>10684000</v>
      </c>
      <c r="O275" s="14">
        <f t="shared" si="181"/>
        <v>370602536.41736132</v>
      </c>
      <c r="P275" s="15">
        <f t="shared" si="182"/>
        <v>381286536.41736132</v>
      </c>
      <c r="Q275" s="57">
        <v>5884000</v>
      </c>
      <c r="R275" s="57">
        <v>1866000</v>
      </c>
      <c r="S275" s="15">
        <f t="shared" si="203"/>
        <v>4018000</v>
      </c>
      <c r="T275" s="14">
        <f t="shared" si="183"/>
        <v>9761000</v>
      </c>
      <c r="U275" s="14">
        <f t="shared" si="184"/>
        <v>6666000</v>
      </c>
      <c r="V275" s="14">
        <f t="shared" si="185"/>
        <v>555474379.02541041</v>
      </c>
      <c r="W275" s="14">
        <f t="shared" si="186"/>
        <v>377268536.41736132</v>
      </c>
      <c r="X275" s="70">
        <v>0</v>
      </c>
      <c r="Y275" s="14">
        <f t="shared" si="187"/>
        <v>0</v>
      </c>
      <c r="Z275" s="15">
        <f t="shared" si="188"/>
        <v>0</v>
      </c>
      <c r="AA275" s="57">
        <v>0</v>
      </c>
      <c r="AB275" s="57">
        <v>0</v>
      </c>
      <c r="AC275" s="15">
        <f t="shared" si="165"/>
        <v>0</v>
      </c>
      <c r="AD275" s="14">
        <f t="shared" si="189"/>
        <v>561358379.02541041</v>
      </c>
      <c r="AE275" s="15">
        <f t="shared" si="190"/>
        <v>0</v>
      </c>
      <c r="AF275" s="70">
        <v>0</v>
      </c>
      <c r="AG275" s="70">
        <v>0</v>
      </c>
      <c r="AH275" s="14">
        <f t="shared" si="166"/>
        <v>0</v>
      </c>
      <c r="AI275" s="15">
        <f t="shared" si="167"/>
        <v>0</v>
      </c>
      <c r="AJ275" s="16">
        <f t="shared" si="191"/>
        <v>15</v>
      </c>
      <c r="AK275" s="71">
        <v>15</v>
      </c>
      <c r="AL275" s="72">
        <v>5.2337707133441276E-2</v>
      </c>
      <c r="AM275" s="18">
        <f t="shared" si="168"/>
        <v>0.93822302052452722</v>
      </c>
      <c r="AN275" s="14">
        <f t="shared" si="192"/>
        <v>353962025.78636432</v>
      </c>
      <c r="AO275" s="15">
        <f t="shared" si="193"/>
        <v>0</v>
      </c>
      <c r="AP275" s="16">
        <f t="shared" si="194"/>
        <v>15</v>
      </c>
      <c r="AQ275" s="19">
        <f t="shared" si="195"/>
        <v>15</v>
      </c>
      <c r="AR275" s="17">
        <f t="shared" si="196"/>
        <v>5.2337707133441276E-2</v>
      </c>
      <c r="AS275" s="18">
        <f t="shared" si="169"/>
        <v>0.93822302052452722</v>
      </c>
      <c r="AT275" s="73">
        <v>0.88450765268544418</v>
      </c>
      <c r="AU275" s="14">
        <f t="shared" si="170"/>
        <v>0</v>
      </c>
      <c r="AV275" s="15">
        <f t="shared" si="200"/>
        <v>0</v>
      </c>
      <c r="AW275" s="74">
        <v>0</v>
      </c>
      <c r="AX275" s="14">
        <f t="shared" si="171"/>
        <v>0</v>
      </c>
      <c r="AY275" s="15">
        <f t="shared" si="172"/>
        <v>0</v>
      </c>
      <c r="AZ275" s="75">
        <v>0</v>
      </c>
      <c r="BA275" s="20">
        <f t="shared" si="173"/>
        <v>0</v>
      </c>
      <c r="BB275" s="20">
        <f t="shared" si="174"/>
        <v>0</v>
      </c>
      <c r="BC275" s="20">
        <f t="shared" si="175"/>
        <v>0</v>
      </c>
      <c r="BD275" s="21">
        <f t="shared" si="176"/>
        <v>0</v>
      </c>
      <c r="BE275" s="20">
        <f t="shared" si="197"/>
        <v>0</v>
      </c>
      <c r="BF275" s="20">
        <f t="shared" si="201"/>
        <v>0</v>
      </c>
      <c r="BG275" s="22">
        <f t="shared" si="204"/>
        <v>4018000</v>
      </c>
      <c r="BH275" s="22">
        <f t="shared" si="177"/>
        <v>4018000</v>
      </c>
      <c r="BI275" s="53">
        <v>0</v>
      </c>
      <c r="BJ275" s="22">
        <f t="shared" si="198"/>
        <v>0</v>
      </c>
      <c r="BK275" s="22">
        <f t="shared" si="199"/>
        <v>0</v>
      </c>
      <c r="BL275" s="23">
        <f t="shared" si="202"/>
        <v>4018000</v>
      </c>
    </row>
    <row r="276" spans="1:64" hidden="1" x14ac:dyDescent="0.25">
      <c r="A276" s="53">
        <v>4</v>
      </c>
      <c r="B276" s="53" t="s">
        <v>63</v>
      </c>
      <c r="C276" s="54" t="s">
        <v>64</v>
      </c>
      <c r="D276" s="54">
        <v>45382</v>
      </c>
      <c r="E276" s="55" t="s">
        <v>67</v>
      </c>
      <c r="F276" s="55" t="s">
        <v>66</v>
      </c>
      <c r="G276" s="56">
        <v>2023</v>
      </c>
      <c r="H276" s="57">
        <v>318418348</v>
      </c>
      <c r="I276" s="14">
        <f t="shared" si="178"/>
        <v>0</v>
      </c>
      <c r="J276" s="67">
        <v>318418348</v>
      </c>
      <c r="K276" s="57">
        <v>103037846</v>
      </c>
      <c r="L276" s="14">
        <f t="shared" si="179"/>
        <v>0</v>
      </c>
      <c r="M276" s="67">
        <v>103037846</v>
      </c>
      <c r="N276" s="14">
        <f t="shared" si="180"/>
        <v>215380502</v>
      </c>
      <c r="O276" s="14">
        <f t="shared" si="181"/>
        <v>0</v>
      </c>
      <c r="P276" s="15">
        <f t="shared" si="182"/>
        <v>215380502</v>
      </c>
      <c r="Q276" s="57">
        <v>318418348</v>
      </c>
      <c r="R276" s="57">
        <v>103037846</v>
      </c>
      <c r="S276" s="15">
        <f t="shared" si="203"/>
        <v>215380502</v>
      </c>
      <c r="T276" s="14">
        <f t="shared" si="183"/>
        <v>0</v>
      </c>
      <c r="U276" s="14">
        <f t="shared" si="184"/>
        <v>0</v>
      </c>
      <c r="V276" s="14">
        <f t="shared" si="185"/>
        <v>0</v>
      </c>
      <c r="W276" s="14">
        <f t="shared" si="186"/>
        <v>0</v>
      </c>
      <c r="X276" s="70">
        <v>1</v>
      </c>
      <c r="Y276" s="14">
        <f t="shared" si="187"/>
        <v>0</v>
      </c>
      <c r="Z276" s="15">
        <f t="shared" si="188"/>
        <v>0</v>
      </c>
      <c r="AA276" s="57">
        <v>318418348</v>
      </c>
      <c r="AB276" s="57">
        <v>103037846</v>
      </c>
      <c r="AC276" s="15">
        <f t="shared" si="165"/>
        <v>215380502</v>
      </c>
      <c r="AD276" s="14">
        <f t="shared" si="189"/>
        <v>0</v>
      </c>
      <c r="AE276" s="15">
        <f t="shared" si="190"/>
        <v>0</v>
      </c>
      <c r="AF276" s="70">
        <v>0.78900000000000003</v>
      </c>
      <c r="AG276" s="70">
        <v>0</v>
      </c>
      <c r="AH276" s="14">
        <f t="shared" si="166"/>
        <v>0</v>
      </c>
      <c r="AI276" s="15">
        <f t="shared" si="167"/>
        <v>0</v>
      </c>
      <c r="AJ276" s="16">
        <f t="shared" si="191"/>
        <v>0</v>
      </c>
      <c r="AK276" s="71">
        <v>0</v>
      </c>
      <c r="AL276" s="72">
        <v>0</v>
      </c>
      <c r="AM276" s="18">
        <f t="shared" si="168"/>
        <v>1</v>
      </c>
      <c r="AN276" s="14">
        <f t="shared" si="192"/>
        <v>0</v>
      </c>
      <c r="AO276" s="15">
        <f t="shared" si="193"/>
        <v>0</v>
      </c>
      <c r="AP276" s="16">
        <f t="shared" si="194"/>
        <v>0</v>
      </c>
      <c r="AQ276" s="19">
        <f t="shared" si="195"/>
        <v>0</v>
      </c>
      <c r="AR276" s="17">
        <f t="shared" si="196"/>
        <v>0</v>
      </c>
      <c r="AS276" s="18">
        <f t="shared" si="169"/>
        <v>1</v>
      </c>
      <c r="AT276" s="73">
        <v>0.86443752692586795</v>
      </c>
      <c r="AU276" s="14">
        <f t="shared" si="170"/>
        <v>0</v>
      </c>
      <c r="AV276" s="15">
        <f t="shared" si="200"/>
        <v>0</v>
      </c>
      <c r="AW276" s="74">
        <v>9.7948479432115043E-2</v>
      </c>
      <c r="AX276" s="14">
        <f t="shared" si="171"/>
        <v>0</v>
      </c>
      <c r="AY276" s="15">
        <f t="shared" si="172"/>
        <v>0</v>
      </c>
      <c r="AZ276" s="75">
        <v>3.2000000000000002E-3</v>
      </c>
      <c r="BA276" s="20">
        <f t="shared" si="173"/>
        <v>0</v>
      </c>
      <c r="BB276" s="20">
        <f t="shared" si="174"/>
        <v>0</v>
      </c>
      <c r="BC276" s="20">
        <f t="shared" si="175"/>
        <v>0</v>
      </c>
      <c r="BD276" s="21">
        <f t="shared" si="176"/>
        <v>0</v>
      </c>
      <c r="BE276" s="20">
        <f t="shared" si="197"/>
        <v>0</v>
      </c>
      <c r="BF276" s="20">
        <f t="shared" si="201"/>
        <v>0</v>
      </c>
      <c r="BG276" s="22">
        <f t="shared" si="204"/>
        <v>0</v>
      </c>
      <c r="BH276" s="22">
        <f t="shared" si="177"/>
        <v>0</v>
      </c>
      <c r="BI276" s="53">
        <v>1</v>
      </c>
      <c r="BJ276" s="22">
        <f t="shared" si="198"/>
        <v>0</v>
      </c>
      <c r="BK276" s="22">
        <f t="shared" si="199"/>
        <v>0</v>
      </c>
      <c r="BL276" s="23">
        <f t="shared" si="202"/>
        <v>0</v>
      </c>
    </row>
    <row r="277" spans="1:64" hidden="1" x14ac:dyDescent="0.25">
      <c r="A277" s="53">
        <v>4</v>
      </c>
      <c r="B277" s="53" t="s">
        <v>63</v>
      </c>
      <c r="C277" s="54" t="s">
        <v>64</v>
      </c>
      <c r="D277" s="54">
        <v>45382</v>
      </c>
      <c r="E277" s="55" t="s">
        <v>67</v>
      </c>
      <c r="F277" s="55" t="s">
        <v>66</v>
      </c>
      <c r="G277" s="56">
        <v>2024</v>
      </c>
      <c r="H277" s="57">
        <v>225004000</v>
      </c>
      <c r="I277" s="14">
        <f t="shared" si="178"/>
        <v>88438000</v>
      </c>
      <c r="J277" s="67">
        <v>313442000</v>
      </c>
      <c r="K277" s="57">
        <v>79876000</v>
      </c>
      <c r="L277" s="14">
        <f t="shared" si="179"/>
        <v>31395000</v>
      </c>
      <c r="M277" s="67">
        <v>111271000</v>
      </c>
      <c r="N277" s="14">
        <f t="shared" si="180"/>
        <v>145128000</v>
      </c>
      <c r="O277" s="14">
        <f t="shared" si="181"/>
        <v>57043000</v>
      </c>
      <c r="P277" s="15">
        <f t="shared" si="182"/>
        <v>202171000</v>
      </c>
      <c r="Q277" s="57">
        <v>205334000</v>
      </c>
      <c r="R277" s="57">
        <v>72893000</v>
      </c>
      <c r="S277" s="15">
        <f t="shared" si="203"/>
        <v>132441000</v>
      </c>
      <c r="T277" s="14">
        <f t="shared" si="183"/>
        <v>19670000</v>
      </c>
      <c r="U277" s="14">
        <f t="shared" si="184"/>
        <v>12687000</v>
      </c>
      <c r="V277" s="14">
        <f t="shared" si="185"/>
        <v>108108000</v>
      </c>
      <c r="W277" s="14">
        <f t="shared" si="186"/>
        <v>69730000</v>
      </c>
      <c r="X277" s="70">
        <v>1</v>
      </c>
      <c r="Y277" s="14">
        <f t="shared" si="187"/>
        <v>12687000</v>
      </c>
      <c r="Z277" s="15">
        <f t="shared" si="188"/>
        <v>69730000</v>
      </c>
      <c r="AA277" s="57">
        <v>80926239</v>
      </c>
      <c r="AB277" s="57">
        <v>28728663.785372704</v>
      </c>
      <c r="AC277" s="15">
        <f t="shared" si="165"/>
        <v>52197575.214627296</v>
      </c>
      <c r="AD277" s="14">
        <f t="shared" si="189"/>
        <v>232515761</v>
      </c>
      <c r="AE277" s="15">
        <f t="shared" si="190"/>
        <v>232515761</v>
      </c>
      <c r="AF277" s="70">
        <v>0.80800000000000005</v>
      </c>
      <c r="AG277" s="70">
        <v>0</v>
      </c>
      <c r="AH277" s="14">
        <f t="shared" si="166"/>
        <v>187872734.88800001</v>
      </c>
      <c r="AI277" s="15">
        <f t="shared" si="167"/>
        <v>187872734.88800001</v>
      </c>
      <c r="AJ277" s="16">
        <f t="shared" si="191"/>
        <v>4.5</v>
      </c>
      <c r="AK277" s="71">
        <v>9</v>
      </c>
      <c r="AL277" s="72">
        <v>5.2555040428474031E-2</v>
      </c>
      <c r="AM277" s="18">
        <f t="shared" si="168"/>
        <v>0.98097557522887868</v>
      </c>
      <c r="AN277" s="14">
        <f t="shared" si="192"/>
        <v>68403426.860709712</v>
      </c>
      <c r="AO277" s="15">
        <f t="shared" si="193"/>
        <v>68403426.860709712</v>
      </c>
      <c r="AP277" s="16">
        <f t="shared" si="194"/>
        <v>4.5</v>
      </c>
      <c r="AQ277" s="19">
        <f t="shared" si="195"/>
        <v>9</v>
      </c>
      <c r="AR277" s="17">
        <f t="shared" si="196"/>
        <v>5.2555040428474031E-2</v>
      </c>
      <c r="AS277" s="18">
        <f t="shared" si="169"/>
        <v>0.98097557522887868</v>
      </c>
      <c r="AT277" s="73">
        <v>0.86443752692586795</v>
      </c>
      <c r="AU277" s="14">
        <f t="shared" si="170"/>
        <v>159314595.03278983</v>
      </c>
      <c r="AV277" s="15">
        <f t="shared" si="200"/>
        <v>159314595.03278983</v>
      </c>
      <c r="AW277" s="74">
        <v>9.7948479432115043E-2</v>
      </c>
      <c r="AX277" s="14">
        <f t="shared" si="171"/>
        <v>18401848.709032472</v>
      </c>
      <c r="AY277" s="15">
        <f t="shared" si="172"/>
        <v>15604622.334804952</v>
      </c>
      <c r="AZ277" s="75">
        <v>3.2000000000000002E-3</v>
      </c>
      <c r="BA277" s="20">
        <f t="shared" si="173"/>
        <v>744050.43520000007</v>
      </c>
      <c r="BB277" s="20">
        <f t="shared" si="174"/>
        <v>729895.30366961763</v>
      </c>
      <c r="BC277" s="20">
        <f t="shared" si="175"/>
        <v>744050.43520000007</v>
      </c>
      <c r="BD277" s="21">
        <f t="shared" si="176"/>
        <v>729895.30366961763</v>
      </c>
      <c r="BE277" s="20">
        <f t="shared" si="197"/>
        <v>137288634.03223249</v>
      </c>
      <c r="BF277" s="20">
        <f t="shared" si="201"/>
        <v>107245685.8105547</v>
      </c>
      <c r="BG277" s="22">
        <f t="shared" si="204"/>
        <v>80243424.785372704</v>
      </c>
      <c r="BH277" s="22">
        <f t="shared" si="177"/>
        <v>-27002261.025181994</v>
      </c>
      <c r="BI277" s="53">
        <v>1</v>
      </c>
      <c r="BJ277" s="22">
        <f t="shared" si="198"/>
        <v>57045209.246859789</v>
      </c>
      <c r="BK277" s="22">
        <f t="shared" si="199"/>
        <v>27002261.025181994</v>
      </c>
      <c r="BL277" s="23">
        <f t="shared" si="202"/>
        <v>107245685.8105547</v>
      </c>
    </row>
    <row r="278" spans="1:64" hidden="1" x14ac:dyDescent="0.25">
      <c r="A278" s="53">
        <v>4</v>
      </c>
      <c r="B278" s="53" t="s">
        <v>63</v>
      </c>
      <c r="C278" s="54" t="s">
        <v>64</v>
      </c>
      <c r="D278" s="54">
        <v>45382</v>
      </c>
      <c r="E278" s="55" t="s">
        <v>67</v>
      </c>
      <c r="F278" s="55" t="s">
        <v>66</v>
      </c>
      <c r="G278" s="56">
        <v>2025</v>
      </c>
      <c r="H278" s="57">
        <v>9093000</v>
      </c>
      <c r="I278" s="14">
        <f t="shared" si="178"/>
        <v>329066136.65410393</v>
      </c>
      <c r="J278" s="67">
        <v>338159136.65410393</v>
      </c>
      <c r="K278" s="57">
        <v>3227000</v>
      </c>
      <c r="L278" s="14">
        <f t="shared" si="179"/>
        <v>118953692.18862176</v>
      </c>
      <c r="M278" s="67">
        <v>122180692.18862176</v>
      </c>
      <c r="N278" s="14">
        <f t="shared" si="180"/>
        <v>5866000</v>
      </c>
      <c r="O278" s="14">
        <f t="shared" si="181"/>
        <v>210112444.46548218</v>
      </c>
      <c r="P278" s="15">
        <f t="shared" si="182"/>
        <v>215978444.46548218</v>
      </c>
      <c r="Q278" s="57">
        <v>3382000</v>
      </c>
      <c r="R278" s="57">
        <v>1200000</v>
      </c>
      <c r="S278" s="15">
        <f t="shared" si="203"/>
        <v>2182000</v>
      </c>
      <c r="T278" s="14">
        <f t="shared" si="183"/>
        <v>5711000</v>
      </c>
      <c r="U278" s="14">
        <f t="shared" si="184"/>
        <v>3684000</v>
      </c>
      <c r="V278" s="14">
        <f t="shared" si="185"/>
        <v>334777136.65410393</v>
      </c>
      <c r="W278" s="14">
        <f t="shared" si="186"/>
        <v>213796444.46548218</v>
      </c>
      <c r="X278" s="70">
        <v>0</v>
      </c>
      <c r="Y278" s="14">
        <f t="shared" si="187"/>
        <v>0</v>
      </c>
      <c r="Z278" s="15">
        <f t="shared" si="188"/>
        <v>0</v>
      </c>
      <c r="AA278" s="57">
        <v>0</v>
      </c>
      <c r="AB278" s="57">
        <v>0</v>
      </c>
      <c r="AC278" s="15">
        <f t="shared" si="165"/>
        <v>0</v>
      </c>
      <c r="AD278" s="14">
        <f t="shared" si="189"/>
        <v>338159136.65410393</v>
      </c>
      <c r="AE278" s="15">
        <f t="shared" si="190"/>
        <v>0</v>
      </c>
      <c r="AF278" s="70">
        <v>0</v>
      </c>
      <c r="AG278" s="70">
        <v>0</v>
      </c>
      <c r="AH278" s="14">
        <f t="shared" si="166"/>
        <v>0</v>
      </c>
      <c r="AI278" s="15">
        <f t="shared" si="167"/>
        <v>0</v>
      </c>
      <c r="AJ278" s="16">
        <f t="shared" si="191"/>
        <v>15</v>
      </c>
      <c r="AK278" s="71">
        <v>15</v>
      </c>
      <c r="AL278" s="72">
        <v>5.2337707133441276E-2</v>
      </c>
      <c r="AM278" s="18">
        <f t="shared" si="168"/>
        <v>0.93822302052452722</v>
      </c>
      <c r="AN278" s="14">
        <f t="shared" si="192"/>
        <v>200588745.90380904</v>
      </c>
      <c r="AO278" s="15">
        <f t="shared" si="193"/>
        <v>0</v>
      </c>
      <c r="AP278" s="16">
        <f t="shared" si="194"/>
        <v>15</v>
      </c>
      <c r="AQ278" s="19">
        <f t="shared" si="195"/>
        <v>15</v>
      </c>
      <c r="AR278" s="17">
        <f t="shared" si="196"/>
        <v>5.2337707133441276E-2</v>
      </c>
      <c r="AS278" s="18">
        <f t="shared" si="169"/>
        <v>0.93822302052452722</v>
      </c>
      <c r="AT278" s="73">
        <v>0.86443752692586795</v>
      </c>
      <c r="AU278" s="14">
        <f t="shared" si="170"/>
        <v>0</v>
      </c>
      <c r="AV278" s="15">
        <f t="shared" si="200"/>
        <v>0</v>
      </c>
      <c r="AW278" s="74">
        <v>0</v>
      </c>
      <c r="AX278" s="14">
        <f t="shared" si="171"/>
        <v>0</v>
      </c>
      <c r="AY278" s="15">
        <f t="shared" si="172"/>
        <v>0</v>
      </c>
      <c r="AZ278" s="75">
        <v>0</v>
      </c>
      <c r="BA278" s="20">
        <f t="shared" si="173"/>
        <v>0</v>
      </c>
      <c r="BB278" s="20">
        <f t="shared" si="174"/>
        <v>0</v>
      </c>
      <c r="BC278" s="20">
        <f t="shared" si="175"/>
        <v>0</v>
      </c>
      <c r="BD278" s="21">
        <f t="shared" si="176"/>
        <v>0</v>
      </c>
      <c r="BE278" s="20">
        <f t="shared" si="197"/>
        <v>0</v>
      </c>
      <c r="BF278" s="20">
        <f t="shared" si="201"/>
        <v>0</v>
      </c>
      <c r="BG278" s="22">
        <f t="shared" si="204"/>
        <v>2182000</v>
      </c>
      <c r="BH278" s="22">
        <f t="shared" si="177"/>
        <v>2182000</v>
      </c>
      <c r="BI278" s="53">
        <v>0</v>
      </c>
      <c r="BJ278" s="22">
        <f t="shared" si="198"/>
        <v>0</v>
      </c>
      <c r="BK278" s="22">
        <f t="shared" si="199"/>
        <v>0</v>
      </c>
      <c r="BL278" s="23">
        <f t="shared" si="202"/>
        <v>2182000</v>
      </c>
    </row>
    <row r="279" spans="1:64" hidden="1" x14ac:dyDescent="0.25">
      <c r="A279" s="53">
        <v>4</v>
      </c>
      <c r="B279" s="53" t="s">
        <v>63</v>
      </c>
      <c r="C279" s="54" t="s">
        <v>64</v>
      </c>
      <c r="D279" s="54">
        <v>45382</v>
      </c>
      <c r="E279" s="55" t="s">
        <v>68</v>
      </c>
      <c r="F279" s="55" t="s">
        <v>66</v>
      </c>
      <c r="G279" s="56">
        <v>2023</v>
      </c>
      <c r="H279" s="57">
        <v>182738077</v>
      </c>
      <c r="I279" s="14">
        <f t="shared" si="178"/>
        <v>0</v>
      </c>
      <c r="J279" s="67">
        <v>182738077</v>
      </c>
      <c r="K279" s="57">
        <v>59684318</v>
      </c>
      <c r="L279" s="14">
        <f t="shared" si="179"/>
        <v>0</v>
      </c>
      <c r="M279" s="67">
        <v>59684318</v>
      </c>
      <c r="N279" s="14">
        <f t="shared" si="180"/>
        <v>123053759</v>
      </c>
      <c r="O279" s="14">
        <f t="shared" si="181"/>
        <v>0</v>
      </c>
      <c r="P279" s="15">
        <f t="shared" si="182"/>
        <v>123053759</v>
      </c>
      <c r="Q279" s="57">
        <v>182738077</v>
      </c>
      <c r="R279" s="57">
        <v>59684318</v>
      </c>
      <c r="S279" s="15">
        <f t="shared" si="203"/>
        <v>123053759</v>
      </c>
      <c r="T279" s="14">
        <f t="shared" si="183"/>
        <v>0</v>
      </c>
      <c r="U279" s="14">
        <f t="shared" si="184"/>
        <v>0</v>
      </c>
      <c r="V279" s="14">
        <f t="shared" si="185"/>
        <v>0</v>
      </c>
      <c r="W279" s="14">
        <f t="shared" si="186"/>
        <v>0</v>
      </c>
      <c r="X279" s="70">
        <v>1</v>
      </c>
      <c r="Y279" s="14">
        <f t="shared" si="187"/>
        <v>0</v>
      </c>
      <c r="Z279" s="15">
        <f t="shared" si="188"/>
        <v>0</v>
      </c>
      <c r="AA279" s="57">
        <v>182738077</v>
      </c>
      <c r="AB279" s="57">
        <v>59684318</v>
      </c>
      <c r="AC279" s="15">
        <f t="shared" si="165"/>
        <v>123053759</v>
      </c>
      <c r="AD279" s="14">
        <f t="shared" si="189"/>
        <v>0</v>
      </c>
      <c r="AE279" s="15">
        <f t="shared" si="190"/>
        <v>0</v>
      </c>
      <c r="AF279" s="70">
        <v>0.98199999999999998</v>
      </c>
      <c r="AG279" s="70">
        <v>0</v>
      </c>
      <c r="AH279" s="14">
        <f t="shared" si="166"/>
        <v>0</v>
      </c>
      <c r="AI279" s="15">
        <f t="shared" si="167"/>
        <v>0</v>
      </c>
      <c r="AJ279" s="16">
        <f t="shared" si="191"/>
        <v>0</v>
      </c>
      <c r="AK279" s="71">
        <v>0</v>
      </c>
      <c r="AL279" s="72">
        <v>0</v>
      </c>
      <c r="AM279" s="18">
        <f t="shared" si="168"/>
        <v>1</v>
      </c>
      <c r="AN279" s="14">
        <f t="shared" si="192"/>
        <v>0</v>
      </c>
      <c r="AO279" s="15">
        <f t="shared" si="193"/>
        <v>0</v>
      </c>
      <c r="AP279" s="16">
        <f t="shared" si="194"/>
        <v>0</v>
      </c>
      <c r="AQ279" s="19">
        <f t="shared" si="195"/>
        <v>0</v>
      </c>
      <c r="AR279" s="17">
        <f t="shared" si="196"/>
        <v>0</v>
      </c>
      <c r="AS279" s="18">
        <f t="shared" si="169"/>
        <v>1</v>
      </c>
      <c r="AT279" s="73">
        <v>0.88711254583132626</v>
      </c>
      <c r="AU279" s="14">
        <f t="shared" si="170"/>
        <v>0</v>
      </c>
      <c r="AV279" s="15">
        <f t="shared" si="200"/>
        <v>0</v>
      </c>
      <c r="AW279" s="74">
        <v>9.5000737699733079E-2</v>
      </c>
      <c r="AX279" s="14">
        <f t="shared" si="171"/>
        <v>0</v>
      </c>
      <c r="AY279" s="15">
        <f t="shared" si="172"/>
        <v>0</v>
      </c>
      <c r="AZ279" s="75">
        <v>4.8999999999999998E-3</v>
      </c>
      <c r="BA279" s="20">
        <f t="shared" si="173"/>
        <v>0</v>
      </c>
      <c r="BB279" s="20">
        <f t="shared" si="174"/>
        <v>0</v>
      </c>
      <c r="BC279" s="20">
        <f t="shared" si="175"/>
        <v>0</v>
      </c>
      <c r="BD279" s="21">
        <f t="shared" si="176"/>
        <v>0</v>
      </c>
      <c r="BE279" s="20">
        <f t="shared" si="197"/>
        <v>0</v>
      </c>
      <c r="BF279" s="20">
        <f t="shared" si="201"/>
        <v>0</v>
      </c>
      <c r="BG279" s="22">
        <f t="shared" si="204"/>
        <v>0</v>
      </c>
      <c r="BH279" s="22">
        <f t="shared" si="177"/>
        <v>0</v>
      </c>
      <c r="BI279" s="53">
        <v>1</v>
      </c>
      <c r="BJ279" s="22">
        <f t="shared" si="198"/>
        <v>0</v>
      </c>
      <c r="BK279" s="22">
        <f t="shared" si="199"/>
        <v>0</v>
      </c>
      <c r="BL279" s="23">
        <f t="shared" si="202"/>
        <v>0</v>
      </c>
    </row>
    <row r="280" spans="1:64" hidden="1" x14ac:dyDescent="0.25">
      <c r="A280" s="53">
        <v>4</v>
      </c>
      <c r="B280" s="53" t="s">
        <v>63</v>
      </c>
      <c r="C280" s="54" t="s">
        <v>64</v>
      </c>
      <c r="D280" s="54">
        <v>45382</v>
      </c>
      <c r="E280" s="55" t="s">
        <v>68</v>
      </c>
      <c r="F280" s="55" t="s">
        <v>66</v>
      </c>
      <c r="G280" s="56">
        <v>2024</v>
      </c>
      <c r="H280" s="57">
        <v>136360000</v>
      </c>
      <c r="I280" s="14">
        <f t="shared" si="178"/>
        <v>55489000</v>
      </c>
      <c r="J280" s="67">
        <v>191849000</v>
      </c>
      <c r="K280" s="57">
        <v>48408000</v>
      </c>
      <c r="L280" s="14">
        <f t="shared" si="179"/>
        <v>19698000</v>
      </c>
      <c r="M280" s="67">
        <v>68106000</v>
      </c>
      <c r="N280" s="14">
        <f t="shared" si="180"/>
        <v>87952000</v>
      </c>
      <c r="O280" s="14">
        <f t="shared" si="181"/>
        <v>35791000</v>
      </c>
      <c r="P280" s="15">
        <f t="shared" si="182"/>
        <v>123743000</v>
      </c>
      <c r="Q280" s="57">
        <v>124337000</v>
      </c>
      <c r="R280" s="57">
        <v>44140000</v>
      </c>
      <c r="S280" s="15">
        <f t="shared" si="203"/>
        <v>80197000</v>
      </c>
      <c r="T280" s="14">
        <f t="shared" si="183"/>
        <v>12023000</v>
      </c>
      <c r="U280" s="14">
        <f t="shared" si="184"/>
        <v>7755000</v>
      </c>
      <c r="V280" s="14">
        <f t="shared" si="185"/>
        <v>67512000</v>
      </c>
      <c r="W280" s="14">
        <f t="shared" si="186"/>
        <v>43546000</v>
      </c>
      <c r="X280" s="70">
        <v>1</v>
      </c>
      <c r="Y280" s="14">
        <f t="shared" si="187"/>
        <v>7755000</v>
      </c>
      <c r="Z280" s="15">
        <f t="shared" si="188"/>
        <v>43546000</v>
      </c>
      <c r="AA280" s="57">
        <v>48640633</v>
      </c>
      <c r="AB280" s="57">
        <v>17267496.056497507</v>
      </c>
      <c r="AC280" s="15">
        <f t="shared" si="165"/>
        <v>31373136.943502493</v>
      </c>
      <c r="AD280" s="14">
        <f t="shared" si="189"/>
        <v>143208367</v>
      </c>
      <c r="AE280" s="15">
        <f t="shared" si="190"/>
        <v>143208367</v>
      </c>
      <c r="AF280" s="70">
        <v>1.008</v>
      </c>
      <c r="AG280" s="70">
        <v>0</v>
      </c>
      <c r="AH280" s="14">
        <f t="shared" si="166"/>
        <v>144354033.93599999</v>
      </c>
      <c r="AI280" s="15">
        <f t="shared" si="167"/>
        <v>144354033.93599999</v>
      </c>
      <c r="AJ280" s="16">
        <f t="shared" si="191"/>
        <v>4.5</v>
      </c>
      <c r="AK280" s="71">
        <v>9</v>
      </c>
      <c r="AL280" s="72">
        <v>5.2555040428474031E-2</v>
      </c>
      <c r="AM280" s="18">
        <f t="shared" si="168"/>
        <v>0.98097557522887868</v>
      </c>
      <c r="AN280" s="14">
        <f t="shared" si="192"/>
        <v>42717562.398916751</v>
      </c>
      <c r="AO280" s="15">
        <f t="shared" si="193"/>
        <v>42717562.398916751</v>
      </c>
      <c r="AP280" s="16">
        <f t="shared" si="194"/>
        <v>4.5</v>
      </c>
      <c r="AQ280" s="19">
        <f t="shared" si="195"/>
        <v>9</v>
      </c>
      <c r="AR280" s="17">
        <f t="shared" si="196"/>
        <v>5.2555040428474031E-2</v>
      </c>
      <c r="AS280" s="18">
        <f t="shared" si="169"/>
        <v>0.98097557522887868</v>
      </c>
      <c r="AT280" s="73">
        <v>0.88711254583132626</v>
      </c>
      <c r="AU280" s="14">
        <f t="shared" si="170"/>
        <v>125622039.5355669</v>
      </c>
      <c r="AV280" s="15">
        <f t="shared" si="200"/>
        <v>125622039.5355669</v>
      </c>
      <c r="AW280" s="74">
        <v>9.5000737699733079E-2</v>
      </c>
      <c r="AX280" s="14">
        <f t="shared" si="171"/>
        <v>13713739.713852303</v>
      </c>
      <c r="AY280" s="15">
        <f t="shared" si="172"/>
        <v>11934186.427223889</v>
      </c>
      <c r="AZ280" s="75">
        <v>4.8999999999999998E-3</v>
      </c>
      <c r="BA280" s="20">
        <f t="shared" si="173"/>
        <v>701720.99829999998</v>
      </c>
      <c r="BB280" s="20">
        <f t="shared" si="174"/>
        <v>688371.15995752544</v>
      </c>
      <c r="BC280" s="20">
        <f t="shared" si="175"/>
        <v>701720.99829999998</v>
      </c>
      <c r="BD280" s="21">
        <f t="shared" si="176"/>
        <v>688371.15995752544</v>
      </c>
      <c r="BE280" s="20">
        <f t="shared" si="197"/>
        <v>115223494.64815229</v>
      </c>
      <c r="BF280" s="20">
        <f t="shared" si="201"/>
        <v>95527034.723831564</v>
      </c>
      <c r="BG280" s="22">
        <f t="shared" si="204"/>
        <v>48823863.056497507</v>
      </c>
      <c r="BH280" s="22">
        <f t="shared" si="177"/>
        <v>-46703171.667334057</v>
      </c>
      <c r="BI280" s="53">
        <v>1</v>
      </c>
      <c r="BJ280" s="22">
        <f t="shared" si="198"/>
        <v>66399631.591654785</v>
      </c>
      <c r="BK280" s="22">
        <f t="shared" si="199"/>
        <v>46703171.667334057</v>
      </c>
      <c r="BL280" s="23">
        <f t="shared" si="202"/>
        <v>95527034.723831564</v>
      </c>
    </row>
    <row r="281" spans="1:64" hidden="1" x14ac:dyDescent="0.25">
      <c r="A281" s="53">
        <v>4</v>
      </c>
      <c r="B281" s="53" t="s">
        <v>63</v>
      </c>
      <c r="C281" s="54" t="s">
        <v>64</v>
      </c>
      <c r="D281" s="54">
        <v>45382</v>
      </c>
      <c r="E281" s="55" t="s">
        <v>68</v>
      </c>
      <c r="F281" s="55" t="s">
        <v>66</v>
      </c>
      <c r="G281" s="56">
        <v>2025</v>
      </c>
      <c r="H281" s="57">
        <v>5250000</v>
      </c>
      <c r="I281" s="14">
        <f t="shared" si="178"/>
        <v>198581191.71029964</v>
      </c>
      <c r="J281" s="67">
        <v>203831191.71029964</v>
      </c>
      <c r="K281" s="57">
        <v>1863000</v>
      </c>
      <c r="L281" s="14">
        <f t="shared" si="179"/>
        <v>72008757.95485194</v>
      </c>
      <c r="M281" s="67">
        <v>73871757.95485194</v>
      </c>
      <c r="N281" s="14">
        <f t="shared" si="180"/>
        <v>3387000</v>
      </c>
      <c r="O281" s="14">
        <f t="shared" si="181"/>
        <v>126572433.7554477</v>
      </c>
      <c r="P281" s="15">
        <f t="shared" si="182"/>
        <v>129959433.7554477</v>
      </c>
      <c r="Q281" s="57">
        <v>2035000</v>
      </c>
      <c r="R281" s="57">
        <v>722000</v>
      </c>
      <c r="S281" s="15">
        <f t="shared" si="203"/>
        <v>1313000</v>
      </c>
      <c r="T281" s="14">
        <f t="shared" si="183"/>
        <v>3215000</v>
      </c>
      <c r="U281" s="14">
        <f t="shared" si="184"/>
        <v>2074000</v>
      </c>
      <c r="V281" s="14">
        <f t="shared" si="185"/>
        <v>201796191.71029964</v>
      </c>
      <c r="W281" s="14">
        <f t="shared" si="186"/>
        <v>128646433.7554477</v>
      </c>
      <c r="X281" s="70">
        <v>0</v>
      </c>
      <c r="Y281" s="14">
        <f t="shared" si="187"/>
        <v>0</v>
      </c>
      <c r="Z281" s="15">
        <f t="shared" si="188"/>
        <v>0</v>
      </c>
      <c r="AA281" s="57">
        <v>0</v>
      </c>
      <c r="AB281" s="57">
        <v>0</v>
      </c>
      <c r="AC281" s="15">
        <f t="shared" si="165"/>
        <v>0</v>
      </c>
      <c r="AD281" s="14">
        <f t="shared" si="189"/>
        <v>203831191.71029964</v>
      </c>
      <c r="AE281" s="15">
        <f t="shared" si="190"/>
        <v>0</v>
      </c>
      <c r="AF281" s="70">
        <v>0</v>
      </c>
      <c r="AG281" s="70">
        <v>0</v>
      </c>
      <c r="AH281" s="14">
        <f t="shared" si="166"/>
        <v>0</v>
      </c>
      <c r="AI281" s="15">
        <f t="shared" si="167"/>
        <v>0</v>
      </c>
      <c r="AJ281" s="16">
        <f t="shared" si="191"/>
        <v>15</v>
      </c>
      <c r="AK281" s="71">
        <v>15</v>
      </c>
      <c r="AL281" s="72">
        <v>5.2337707133441276E-2</v>
      </c>
      <c r="AM281" s="18">
        <f t="shared" si="168"/>
        <v>0.93822302052452722</v>
      </c>
      <c r="AN281" s="14">
        <f t="shared" si="192"/>
        <v>120699045.65774465</v>
      </c>
      <c r="AO281" s="15">
        <f t="shared" si="193"/>
        <v>0</v>
      </c>
      <c r="AP281" s="16">
        <f t="shared" si="194"/>
        <v>15</v>
      </c>
      <c r="AQ281" s="19">
        <f t="shared" si="195"/>
        <v>15</v>
      </c>
      <c r="AR281" s="17">
        <f t="shared" si="196"/>
        <v>5.2337707133441276E-2</v>
      </c>
      <c r="AS281" s="18">
        <f t="shared" si="169"/>
        <v>0.93822302052452722</v>
      </c>
      <c r="AT281" s="73">
        <v>0.88711254583132626</v>
      </c>
      <c r="AU281" s="14">
        <f t="shared" si="170"/>
        <v>0</v>
      </c>
      <c r="AV281" s="15">
        <f t="shared" si="200"/>
        <v>0</v>
      </c>
      <c r="AW281" s="74">
        <v>0</v>
      </c>
      <c r="AX281" s="14">
        <f t="shared" si="171"/>
        <v>0</v>
      </c>
      <c r="AY281" s="15">
        <f t="shared" si="172"/>
        <v>0</v>
      </c>
      <c r="AZ281" s="75">
        <v>0</v>
      </c>
      <c r="BA281" s="20">
        <f t="shared" si="173"/>
        <v>0</v>
      </c>
      <c r="BB281" s="20">
        <f t="shared" si="174"/>
        <v>0</v>
      </c>
      <c r="BC281" s="20">
        <f t="shared" si="175"/>
        <v>0</v>
      </c>
      <c r="BD281" s="21">
        <f t="shared" si="176"/>
        <v>0</v>
      </c>
      <c r="BE281" s="20">
        <f t="shared" si="197"/>
        <v>0</v>
      </c>
      <c r="BF281" s="20">
        <f t="shared" si="201"/>
        <v>0</v>
      </c>
      <c r="BG281" s="22">
        <f t="shared" si="204"/>
        <v>1313000</v>
      </c>
      <c r="BH281" s="22">
        <f t="shared" si="177"/>
        <v>1313000</v>
      </c>
      <c r="BI281" s="53">
        <v>0</v>
      </c>
      <c r="BJ281" s="22">
        <f t="shared" si="198"/>
        <v>0</v>
      </c>
      <c r="BK281" s="22">
        <f t="shared" si="199"/>
        <v>0</v>
      </c>
      <c r="BL281" s="23">
        <f t="shared" si="202"/>
        <v>1313000</v>
      </c>
    </row>
    <row r="282" spans="1:64" hidden="1" x14ac:dyDescent="0.25">
      <c r="A282" s="53">
        <v>4</v>
      </c>
      <c r="B282" s="53" t="s">
        <v>63</v>
      </c>
      <c r="C282" s="54" t="s">
        <v>64</v>
      </c>
      <c r="D282" s="54">
        <v>45382</v>
      </c>
      <c r="E282" s="55" t="s">
        <v>69</v>
      </c>
      <c r="F282" s="55" t="s">
        <v>66</v>
      </c>
      <c r="G282" s="56">
        <v>2023</v>
      </c>
      <c r="H282" s="57">
        <v>18170333</v>
      </c>
      <c r="I282" s="14">
        <f t="shared" si="178"/>
        <v>0</v>
      </c>
      <c r="J282" s="67">
        <v>18170333</v>
      </c>
      <c r="K282" s="57">
        <v>6688113</v>
      </c>
      <c r="L282" s="14">
        <f t="shared" si="179"/>
        <v>0</v>
      </c>
      <c r="M282" s="67">
        <v>6688113</v>
      </c>
      <c r="N282" s="14">
        <f t="shared" si="180"/>
        <v>11482220</v>
      </c>
      <c r="O282" s="14">
        <f t="shared" si="181"/>
        <v>0</v>
      </c>
      <c r="P282" s="15">
        <f t="shared" si="182"/>
        <v>11482220</v>
      </c>
      <c r="Q282" s="57">
        <v>18170333</v>
      </c>
      <c r="R282" s="57">
        <v>6688113</v>
      </c>
      <c r="S282" s="15">
        <f t="shared" si="203"/>
        <v>11482220</v>
      </c>
      <c r="T282" s="14">
        <f t="shared" si="183"/>
        <v>0</v>
      </c>
      <c r="U282" s="14">
        <f t="shared" si="184"/>
        <v>0</v>
      </c>
      <c r="V282" s="14">
        <f t="shared" si="185"/>
        <v>0</v>
      </c>
      <c r="W282" s="14">
        <f t="shared" si="186"/>
        <v>0</v>
      </c>
      <c r="X282" s="70">
        <v>1</v>
      </c>
      <c r="Y282" s="14">
        <f t="shared" si="187"/>
        <v>0</v>
      </c>
      <c r="Z282" s="15">
        <f t="shared" si="188"/>
        <v>0</v>
      </c>
      <c r="AA282" s="57">
        <v>18170333</v>
      </c>
      <c r="AB282" s="57">
        <v>6688113</v>
      </c>
      <c r="AC282" s="15">
        <f t="shared" si="165"/>
        <v>11482220</v>
      </c>
      <c r="AD282" s="14">
        <f t="shared" si="189"/>
        <v>0</v>
      </c>
      <c r="AE282" s="15">
        <f t="shared" si="190"/>
        <v>0</v>
      </c>
      <c r="AF282" s="70">
        <v>0.95899999999999996</v>
      </c>
      <c r="AG282" s="70">
        <v>0</v>
      </c>
      <c r="AH282" s="14">
        <f t="shared" si="166"/>
        <v>0</v>
      </c>
      <c r="AI282" s="15">
        <f t="shared" si="167"/>
        <v>0</v>
      </c>
      <c r="AJ282" s="16">
        <f t="shared" si="191"/>
        <v>0</v>
      </c>
      <c r="AK282" s="71">
        <v>0</v>
      </c>
      <c r="AL282" s="72">
        <v>0</v>
      </c>
      <c r="AM282" s="18">
        <f t="shared" si="168"/>
        <v>1</v>
      </c>
      <c r="AN282" s="14">
        <f t="shared" si="192"/>
        <v>0</v>
      </c>
      <c r="AO282" s="15">
        <f t="shared" si="193"/>
        <v>0</v>
      </c>
      <c r="AP282" s="16">
        <f t="shared" si="194"/>
        <v>0</v>
      </c>
      <c r="AQ282" s="19">
        <f t="shared" si="195"/>
        <v>0</v>
      </c>
      <c r="AR282" s="17">
        <f t="shared" si="196"/>
        <v>0</v>
      </c>
      <c r="AS282" s="18">
        <f t="shared" si="169"/>
        <v>1</v>
      </c>
      <c r="AT282" s="73">
        <v>0.87745652235414018</v>
      </c>
      <c r="AU282" s="14">
        <f t="shared" si="170"/>
        <v>0</v>
      </c>
      <c r="AV282" s="15">
        <f t="shared" si="200"/>
        <v>0</v>
      </c>
      <c r="AW282" s="74">
        <v>0.10999396599513919</v>
      </c>
      <c r="AX282" s="14">
        <f t="shared" si="171"/>
        <v>0</v>
      </c>
      <c r="AY282" s="15">
        <f t="shared" si="172"/>
        <v>0</v>
      </c>
      <c r="AZ282" s="75">
        <v>2.58E-2</v>
      </c>
      <c r="BA282" s="20">
        <f t="shared" si="173"/>
        <v>0</v>
      </c>
      <c r="BB282" s="20">
        <f t="shared" si="174"/>
        <v>0</v>
      </c>
      <c r="BC282" s="20">
        <f t="shared" si="175"/>
        <v>0</v>
      </c>
      <c r="BD282" s="21">
        <f t="shared" si="176"/>
        <v>0</v>
      </c>
      <c r="BE282" s="20">
        <f t="shared" si="197"/>
        <v>0</v>
      </c>
      <c r="BF282" s="20">
        <f t="shared" si="201"/>
        <v>0</v>
      </c>
      <c r="BG282" s="22">
        <f t="shared" si="204"/>
        <v>0</v>
      </c>
      <c r="BH282" s="22">
        <f t="shared" si="177"/>
        <v>0</v>
      </c>
      <c r="BI282" s="53">
        <v>1</v>
      </c>
      <c r="BJ282" s="22">
        <f t="shared" si="198"/>
        <v>0</v>
      </c>
      <c r="BK282" s="22">
        <f t="shared" si="199"/>
        <v>0</v>
      </c>
      <c r="BL282" s="23">
        <f t="shared" si="202"/>
        <v>0</v>
      </c>
    </row>
    <row r="283" spans="1:64" hidden="1" x14ac:dyDescent="0.25">
      <c r="A283" s="53">
        <v>4</v>
      </c>
      <c r="B283" s="53" t="s">
        <v>63</v>
      </c>
      <c r="C283" s="54" t="s">
        <v>64</v>
      </c>
      <c r="D283" s="54">
        <v>45382</v>
      </c>
      <c r="E283" s="55" t="s">
        <v>69</v>
      </c>
      <c r="F283" s="55" t="s">
        <v>66</v>
      </c>
      <c r="G283" s="56">
        <v>2024</v>
      </c>
      <c r="H283" s="57">
        <v>16618000</v>
      </c>
      <c r="I283" s="14">
        <f t="shared" si="178"/>
        <v>6466000</v>
      </c>
      <c r="J283" s="67">
        <v>23084000</v>
      </c>
      <c r="K283" s="57">
        <v>6896000</v>
      </c>
      <c r="L283" s="14">
        <f t="shared" si="179"/>
        <v>2683000</v>
      </c>
      <c r="M283" s="67">
        <v>9579000</v>
      </c>
      <c r="N283" s="14">
        <f t="shared" si="180"/>
        <v>9722000</v>
      </c>
      <c r="O283" s="14">
        <f t="shared" si="181"/>
        <v>3783000</v>
      </c>
      <c r="P283" s="15">
        <f t="shared" si="182"/>
        <v>13505000</v>
      </c>
      <c r="Q283" s="57">
        <v>15003000</v>
      </c>
      <c r="R283" s="57">
        <v>6226000</v>
      </c>
      <c r="S283" s="15">
        <f t="shared" si="203"/>
        <v>8777000</v>
      </c>
      <c r="T283" s="14">
        <f t="shared" si="183"/>
        <v>1615000</v>
      </c>
      <c r="U283" s="14">
        <f t="shared" si="184"/>
        <v>945000</v>
      </c>
      <c r="V283" s="14">
        <f t="shared" si="185"/>
        <v>8081000</v>
      </c>
      <c r="W283" s="14">
        <f t="shared" si="186"/>
        <v>4728000</v>
      </c>
      <c r="X283" s="70">
        <v>1</v>
      </c>
      <c r="Y283" s="14">
        <f t="shared" si="187"/>
        <v>945000</v>
      </c>
      <c r="Z283" s="15">
        <f t="shared" si="188"/>
        <v>4728000</v>
      </c>
      <c r="AA283" s="57">
        <v>5863211</v>
      </c>
      <c r="AB283" s="57">
        <v>2433066.7382356483</v>
      </c>
      <c r="AC283" s="15">
        <f t="shared" si="165"/>
        <v>3430144.2617643517</v>
      </c>
      <c r="AD283" s="14">
        <f t="shared" si="189"/>
        <v>17220789</v>
      </c>
      <c r="AE283" s="15">
        <f t="shared" si="190"/>
        <v>17220789</v>
      </c>
      <c r="AF283" s="70">
        <v>0.95399999999999996</v>
      </c>
      <c r="AG283" s="70">
        <v>0</v>
      </c>
      <c r="AH283" s="14">
        <f t="shared" si="166"/>
        <v>16428632.705999998</v>
      </c>
      <c r="AI283" s="15">
        <f t="shared" si="167"/>
        <v>16428632.705999998</v>
      </c>
      <c r="AJ283" s="16">
        <f t="shared" si="191"/>
        <v>4.5</v>
      </c>
      <c r="AK283" s="71">
        <v>9</v>
      </c>
      <c r="AL283" s="72">
        <v>5.2555040428474031E-2</v>
      </c>
      <c r="AM283" s="18">
        <f t="shared" si="168"/>
        <v>0.98097557522887868</v>
      </c>
      <c r="AN283" s="14">
        <f t="shared" si="192"/>
        <v>4638052.5196821382</v>
      </c>
      <c r="AO283" s="15">
        <f t="shared" si="193"/>
        <v>4638052.5196821382</v>
      </c>
      <c r="AP283" s="16">
        <f t="shared" si="194"/>
        <v>4.5</v>
      </c>
      <c r="AQ283" s="19">
        <f t="shared" si="195"/>
        <v>9</v>
      </c>
      <c r="AR283" s="17">
        <f t="shared" si="196"/>
        <v>5.2555040428474031E-2</v>
      </c>
      <c r="AS283" s="18">
        <f t="shared" si="169"/>
        <v>0.98097557522887868</v>
      </c>
      <c r="AT283" s="73">
        <v>0.87745652235414018</v>
      </c>
      <c r="AU283" s="14">
        <f t="shared" si="170"/>
        <v>14141166.02062431</v>
      </c>
      <c r="AV283" s="15">
        <f t="shared" si="200"/>
        <v>14141166.02062431</v>
      </c>
      <c r="AW283" s="74">
        <v>0.10999396599513919</v>
      </c>
      <c r="AX283" s="14">
        <f t="shared" si="171"/>
        <v>1807050.4672103955</v>
      </c>
      <c r="AY283" s="15">
        <f t="shared" si="172"/>
        <v>1555442.934404168</v>
      </c>
      <c r="AZ283" s="75">
        <v>2.58E-2</v>
      </c>
      <c r="BA283" s="20">
        <f t="shared" si="173"/>
        <v>444296.35619999998</v>
      </c>
      <c r="BB283" s="20">
        <f t="shared" si="174"/>
        <v>435843.87359538977</v>
      </c>
      <c r="BC283" s="20">
        <f t="shared" si="175"/>
        <v>444296.35619999998</v>
      </c>
      <c r="BD283" s="21">
        <f t="shared" si="176"/>
        <v>435843.87359538977</v>
      </c>
      <c r="BE283" s="20">
        <f t="shared" si="197"/>
        <v>13951979.529410392</v>
      </c>
      <c r="BF283" s="20">
        <f t="shared" si="201"/>
        <v>11494400.308941729</v>
      </c>
      <c r="BG283" s="22">
        <f t="shared" si="204"/>
        <v>5346855.7382356487</v>
      </c>
      <c r="BH283" s="22">
        <f t="shared" si="177"/>
        <v>-6147544.5707060806</v>
      </c>
      <c r="BI283" s="53">
        <v>1</v>
      </c>
      <c r="BJ283" s="22">
        <f t="shared" si="198"/>
        <v>8605123.7911747433</v>
      </c>
      <c r="BK283" s="22">
        <f t="shared" si="199"/>
        <v>6147544.5707060806</v>
      </c>
      <c r="BL283" s="23">
        <f t="shared" si="202"/>
        <v>11494400.308941729</v>
      </c>
    </row>
    <row r="284" spans="1:64" hidden="1" x14ac:dyDescent="0.25">
      <c r="A284" s="53">
        <v>4</v>
      </c>
      <c r="B284" s="53" t="s">
        <v>63</v>
      </c>
      <c r="C284" s="54" t="s">
        <v>64</v>
      </c>
      <c r="D284" s="54">
        <v>45382</v>
      </c>
      <c r="E284" s="55" t="s">
        <v>69</v>
      </c>
      <c r="F284" s="55" t="s">
        <v>66</v>
      </c>
      <c r="G284" s="56">
        <v>2025</v>
      </c>
      <c r="H284" s="57">
        <v>629000</v>
      </c>
      <c r="I284" s="14">
        <f t="shared" si="178"/>
        <v>24399868.106492154</v>
      </c>
      <c r="J284" s="67">
        <v>25028868.106492154</v>
      </c>
      <c r="K284" s="57">
        <v>260000</v>
      </c>
      <c r="L284" s="14">
        <f t="shared" si="179"/>
        <v>10741431.062227428</v>
      </c>
      <c r="M284" s="67">
        <v>11001431.062227428</v>
      </c>
      <c r="N284" s="14">
        <f t="shared" si="180"/>
        <v>369000</v>
      </c>
      <c r="O284" s="14">
        <f t="shared" si="181"/>
        <v>13658437.044264726</v>
      </c>
      <c r="P284" s="15">
        <f t="shared" si="182"/>
        <v>14027437.044264726</v>
      </c>
      <c r="Q284" s="57">
        <v>240000</v>
      </c>
      <c r="R284" s="57">
        <v>99000</v>
      </c>
      <c r="S284" s="15">
        <f t="shared" si="203"/>
        <v>141000</v>
      </c>
      <c r="T284" s="14">
        <f t="shared" si="183"/>
        <v>389000</v>
      </c>
      <c r="U284" s="14">
        <f t="shared" si="184"/>
        <v>228000</v>
      </c>
      <c r="V284" s="14">
        <f t="shared" si="185"/>
        <v>24788868.106492154</v>
      </c>
      <c r="W284" s="14">
        <f t="shared" si="186"/>
        <v>13886437.044264726</v>
      </c>
      <c r="X284" s="70">
        <v>0</v>
      </c>
      <c r="Y284" s="14">
        <f t="shared" si="187"/>
        <v>0</v>
      </c>
      <c r="Z284" s="15">
        <f t="shared" si="188"/>
        <v>0</v>
      </c>
      <c r="AA284" s="57">
        <v>0</v>
      </c>
      <c r="AB284" s="57">
        <v>0</v>
      </c>
      <c r="AC284" s="15">
        <f t="shared" si="165"/>
        <v>0</v>
      </c>
      <c r="AD284" s="14">
        <f t="shared" si="189"/>
        <v>25028868.106492154</v>
      </c>
      <c r="AE284" s="15">
        <f t="shared" si="190"/>
        <v>0</v>
      </c>
      <c r="AF284" s="70">
        <v>0</v>
      </c>
      <c r="AG284" s="70">
        <v>0</v>
      </c>
      <c r="AH284" s="14">
        <f t="shared" si="166"/>
        <v>0</v>
      </c>
      <c r="AI284" s="15">
        <f t="shared" si="167"/>
        <v>0</v>
      </c>
      <c r="AJ284" s="16">
        <f t="shared" si="191"/>
        <v>15</v>
      </c>
      <c r="AK284" s="71">
        <v>15</v>
      </c>
      <c r="AL284" s="72">
        <v>5.2337707133441276E-2</v>
      </c>
      <c r="AM284" s="18">
        <f t="shared" si="168"/>
        <v>0.93822302052452722</v>
      </c>
      <c r="AN284" s="14">
        <f t="shared" si="192"/>
        <v>13028574.907993739</v>
      </c>
      <c r="AO284" s="15">
        <f t="shared" si="193"/>
        <v>0</v>
      </c>
      <c r="AP284" s="16">
        <f t="shared" si="194"/>
        <v>15</v>
      </c>
      <c r="AQ284" s="19">
        <f t="shared" si="195"/>
        <v>15</v>
      </c>
      <c r="AR284" s="17">
        <f t="shared" si="196"/>
        <v>5.2337707133441276E-2</v>
      </c>
      <c r="AS284" s="18">
        <f t="shared" si="169"/>
        <v>0.93822302052452722</v>
      </c>
      <c r="AT284" s="73">
        <v>0.87745652235414018</v>
      </c>
      <c r="AU284" s="14">
        <f t="shared" si="170"/>
        <v>0</v>
      </c>
      <c r="AV284" s="15">
        <f t="shared" si="200"/>
        <v>0</v>
      </c>
      <c r="AW284" s="74">
        <v>0</v>
      </c>
      <c r="AX284" s="14">
        <f t="shared" si="171"/>
        <v>0</v>
      </c>
      <c r="AY284" s="15">
        <f t="shared" si="172"/>
        <v>0</v>
      </c>
      <c r="AZ284" s="75">
        <v>0</v>
      </c>
      <c r="BA284" s="20">
        <f t="shared" si="173"/>
        <v>0</v>
      </c>
      <c r="BB284" s="20">
        <f t="shared" si="174"/>
        <v>0</v>
      </c>
      <c r="BC284" s="20">
        <f t="shared" si="175"/>
        <v>0</v>
      </c>
      <c r="BD284" s="21">
        <f t="shared" si="176"/>
        <v>0</v>
      </c>
      <c r="BE284" s="20">
        <f t="shared" si="197"/>
        <v>0</v>
      </c>
      <c r="BF284" s="20">
        <f t="shared" si="201"/>
        <v>0</v>
      </c>
      <c r="BG284" s="22">
        <f t="shared" si="204"/>
        <v>141000</v>
      </c>
      <c r="BH284" s="22">
        <f t="shared" si="177"/>
        <v>141000</v>
      </c>
      <c r="BI284" s="53">
        <v>0</v>
      </c>
      <c r="BJ284" s="22">
        <f t="shared" si="198"/>
        <v>0</v>
      </c>
      <c r="BK284" s="22">
        <f t="shared" si="199"/>
        <v>0</v>
      </c>
      <c r="BL284" s="23">
        <f t="shared" si="202"/>
        <v>141000</v>
      </c>
    </row>
    <row r="285" spans="1:64" hidden="1" x14ac:dyDescent="0.25">
      <c r="A285" s="53">
        <v>4</v>
      </c>
      <c r="B285" s="53" t="s">
        <v>63</v>
      </c>
      <c r="C285" s="54" t="s">
        <v>64</v>
      </c>
      <c r="D285" s="54">
        <v>45382</v>
      </c>
      <c r="E285" s="55" t="s">
        <v>70</v>
      </c>
      <c r="F285" s="55" t="s">
        <v>66</v>
      </c>
      <c r="G285" s="56">
        <v>2023</v>
      </c>
      <c r="H285" s="57">
        <v>24441269</v>
      </c>
      <c r="I285" s="14">
        <f t="shared" si="178"/>
        <v>0</v>
      </c>
      <c r="J285" s="67">
        <v>24441269</v>
      </c>
      <c r="K285" s="57">
        <v>8271812</v>
      </c>
      <c r="L285" s="14">
        <f t="shared" si="179"/>
        <v>0</v>
      </c>
      <c r="M285" s="67">
        <v>8271812</v>
      </c>
      <c r="N285" s="14">
        <f t="shared" si="180"/>
        <v>16169457</v>
      </c>
      <c r="O285" s="14">
        <f t="shared" si="181"/>
        <v>0</v>
      </c>
      <c r="P285" s="15">
        <f t="shared" si="182"/>
        <v>16169457</v>
      </c>
      <c r="Q285" s="57">
        <v>24441269</v>
      </c>
      <c r="R285" s="57">
        <v>8271812</v>
      </c>
      <c r="S285" s="15">
        <f t="shared" si="203"/>
        <v>16169457</v>
      </c>
      <c r="T285" s="14">
        <f t="shared" si="183"/>
        <v>0</v>
      </c>
      <c r="U285" s="14">
        <f t="shared" si="184"/>
        <v>0</v>
      </c>
      <c r="V285" s="14">
        <f t="shared" si="185"/>
        <v>0</v>
      </c>
      <c r="W285" s="14">
        <f t="shared" si="186"/>
        <v>0</v>
      </c>
      <c r="X285" s="70">
        <v>1</v>
      </c>
      <c r="Y285" s="14">
        <f t="shared" si="187"/>
        <v>0</v>
      </c>
      <c r="Z285" s="15">
        <f t="shared" si="188"/>
        <v>0</v>
      </c>
      <c r="AA285" s="57">
        <v>24441269</v>
      </c>
      <c r="AB285" s="57">
        <v>8271812</v>
      </c>
      <c r="AC285" s="15">
        <f t="shared" si="165"/>
        <v>16169457</v>
      </c>
      <c r="AD285" s="14">
        <f t="shared" si="189"/>
        <v>0</v>
      </c>
      <c r="AE285" s="15">
        <f t="shared" si="190"/>
        <v>0</v>
      </c>
      <c r="AF285" s="70">
        <v>1.0209999999999999</v>
      </c>
      <c r="AG285" s="70">
        <v>0</v>
      </c>
      <c r="AH285" s="14">
        <f t="shared" si="166"/>
        <v>0</v>
      </c>
      <c r="AI285" s="15">
        <f t="shared" si="167"/>
        <v>0</v>
      </c>
      <c r="AJ285" s="16">
        <f t="shared" si="191"/>
        <v>0</v>
      </c>
      <c r="AK285" s="71">
        <v>0</v>
      </c>
      <c r="AL285" s="72">
        <v>0</v>
      </c>
      <c r="AM285" s="18">
        <f t="shared" si="168"/>
        <v>1</v>
      </c>
      <c r="AN285" s="14">
        <f t="shared" si="192"/>
        <v>0</v>
      </c>
      <c r="AO285" s="15">
        <f t="shared" si="193"/>
        <v>0</v>
      </c>
      <c r="AP285" s="16">
        <f t="shared" si="194"/>
        <v>0</v>
      </c>
      <c r="AQ285" s="19">
        <f t="shared" si="195"/>
        <v>0</v>
      </c>
      <c r="AR285" s="17">
        <f t="shared" si="196"/>
        <v>0</v>
      </c>
      <c r="AS285" s="18">
        <f t="shared" si="169"/>
        <v>1</v>
      </c>
      <c r="AT285" s="73">
        <v>0.86200560565592232</v>
      </c>
      <c r="AU285" s="14">
        <f t="shared" si="170"/>
        <v>0</v>
      </c>
      <c r="AV285" s="15">
        <f t="shared" si="200"/>
        <v>0</v>
      </c>
      <c r="AW285" s="74">
        <v>8.839848032475417E-2</v>
      </c>
      <c r="AX285" s="14">
        <f t="shared" si="171"/>
        <v>0</v>
      </c>
      <c r="AY285" s="15">
        <f t="shared" si="172"/>
        <v>0</v>
      </c>
      <c r="AZ285" s="75">
        <v>1.35E-2</v>
      </c>
      <c r="BA285" s="20">
        <f t="shared" si="173"/>
        <v>0</v>
      </c>
      <c r="BB285" s="20">
        <f t="shared" si="174"/>
        <v>0</v>
      </c>
      <c r="BC285" s="20">
        <f t="shared" si="175"/>
        <v>0</v>
      </c>
      <c r="BD285" s="21">
        <f t="shared" si="176"/>
        <v>0</v>
      </c>
      <c r="BE285" s="20">
        <f t="shared" si="197"/>
        <v>0</v>
      </c>
      <c r="BF285" s="20">
        <f t="shared" si="201"/>
        <v>0</v>
      </c>
      <c r="BG285" s="22">
        <f t="shared" si="204"/>
        <v>0</v>
      </c>
      <c r="BH285" s="22">
        <f t="shared" si="177"/>
        <v>0</v>
      </c>
      <c r="BI285" s="53">
        <v>1</v>
      </c>
      <c r="BJ285" s="22">
        <f t="shared" si="198"/>
        <v>0</v>
      </c>
      <c r="BK285" s="22">
        <f t="shared" si="199"/>
        <v>0</v>
      </c>
      <c r="BL285" s="23">
        <f t="shared" si="202"/>
        <v>0</v>
      </c>
    </row>
    <row r="286" spans="1:64" hidden="1" x14ac:dyDescent="0.25">
      <c r="A286" s="53">
        <v>4</v>
      </c>
      <c r="B286" s="53" t="s">
        <v>63</v>
      </c>
      <c r="C286" s="54" t="s">
        <v>64</v>
      </c>
      <c r="D286" s="54">
        <v>45382</v>
      </c>
      <c r="E286" s="55" t="s">
        <v>70</v>
      </c>
      <c r="F286" s="55" t="s">
        <v>66</v>
      </c>
      <c r="G286" s="56">
        <v>2024</v>
      </c>
      <c r="H286" s="57">
        <v>20612000</v>
      </c>
      <c r="I286" s="14">
        <f t="shared" si="178"/>
        <v>10530000</v>
      </c>
      <c r="J286" s="67">
        <v>31142000</v>
      </c>
      <c r="K286" s="57">
        <v>7399000</v>
      </c>
      <c r="L286" s="14">
        <f t="shared" si="179"/>
        <v>3781000</v>
      </c>
      <c r="M286" s="67">
        <v>11180000</v>
      </c>
      <c r="N286" s="14">
        <f t="shared" si="180"/>
        <v>13213000</v>
      </c>
      <c r="O286" s="14">
        <f t="shared" si="181"/>
        <v>6749000</v>
      </c>
      <c r="P286" s="15">
        <f t="shared" si="182"/>
        <v>19962000</v>
      </c>
      <c r="Q286" s="57">
        <v>18471000</v>
      </c>
      <c r="R286" s="57">
        <v>6630000</v>
      </c>
      <c r="S286" s="15">
        <f t="shared" si="203"/>
        <v>11841000</v>
      </c>
      <c r="T286" s="14">
        <f t="shared" si="183"/>
        <v>2141000</v>
      </c>
      <c r="U286" s="14">
        <f t="shared" si="184"/>
        <v>1372000</v>
      </c>
      <c r="V286" s="14">
        <f t="shared" si="185"/>
        <v>12671000</v>
      </c>
      <c r="W286" s="14">
        <f t="shared" si="186"/>
        <v>8121000</v>
      </c>
      <c r="X286" s="70">
        <v>1</v>
      </c>
      <c r="Y286" s="14">
        <f t="shared" si="187"/>
        <v>1372000</v>
      </c>
      <c r="Z286" s="15">
        <f t="shared" si="188"/>
        <v>8121000</v>
      </c>
      <c r="AA286" s="57">
        <v>7725404</v>
      </c>
      <c r="AB286" s="57">
        <v>2773154.6766931885</v>
      </c>
      <c r="AC286" s="15">
        <f t="shared" si="165"/>
        <v>4952249.323306812</v>
      </c>
      <c r="AD286" s="14">
        <f t="shared" si="189"/>
        <v>23416596</v>
      </c>
      <c r="AE286" s="15">
        <f t="shared" si="190"/>
        <v>23416596</v>
      </c>
      <c r="AF286" s="70">
        <v>1.0209999999999999</v>
      </c>
      <c r="AG286" s="70">
        <v>0</v>
      </c>
      <c r="AH286" s="14">
        <f t="shared" si="166"/>
        <v>23908344.515999999</v>
      </c>
      <c r="AI286" s="15">
        <f t="shared" si="167"/>
        <v>23908344.515999999</v>
      </c>
      <c r="AJ286" s="16">
        <f t="shared" si="191"/>
        <v>4.5</v>
      </c>
      <c r="AK286" s="71">
        <v>9</v>
      </c>
      <c r="AL286" s="72">
        <v>5.2555040428474031E-2</v>
      </c>
      <c r="AM286" s="18">
        <f t="shared" si="168"/>
        <v>0.98097557522887868</v>
      </c>
      <c r="AN286" s="14">
        <f t="shared" si="192"/>
        <v>7966502.6464337241</v>
      </c>
      <c r="AO286" s="15">
        <f t="shared" si="193"/>
        <v>7966502.6464337241</v>
      </c>
      <c r="AP286" s="16">
        <f t="shared" si="194"/>
        <v>4.5</v>
      </c>
      <c r="AQ286" s="19">
        <f t="shared" si="195"/>
        <v>9</v>
      </c>
      <c r="AR286" s="17">
        <f t="shared" si="196"/>
        <v>5.2555040428474031E-2</v>
      </c>
      <c r="AS286" s="18">
        <f t="shared" si="169"/>
        <v>0.98097557522887868</v>
      </c>
      <c r="AT286" s="73">
        <v>0.86200560565592232</v>
      </c>
      <c r="AU286" s="14">
        <f t="shared" si="170"/>
        <v>20217050.208635014</v>
      </c>
      <c r="AV286" s="15">
        <f t="shared" si="200"/>
        <v>20217050.208635014</v>
      </c>
      <c r="AW286" s="74">
        <v>8.839848032475417E-2</v>
      </c>
      <c r="AX286" s="14">
        <f t="shared" si="171"/>
        <v>2113461.3222950702</v>
      </c>
      <c r="AY286" s="15">
        <f t="shared" si="172"/>
        <v>1787156.5150925894</v>
      </c>
      <c r="AZ286" s="75">
        <v>1.35E-2</v>
      </c>
      <c r="BA286" s="20">
        <f t="shared" si="173"/>
        <v>316124.04599999997</v>
      </c>
      <c r="BB286" s="20">
        <f t="shared" si="174"/>
        <v>310109.96786853048</v>
      </c>
      <c r="BC286" s="20">
        <f t="shared" si="175"/>
        <v>316124.04599999997</v>
      </c>
      <c r="BD286" s="21">
        <f t="shared" si="176"/>
        <v>310109.96786853048</v>
      </c>
      <c r="BE286" s="20">
        <f t="shared" si="197"/>
        <v>18216929.884295069</v>
      </c>
      <c r="BF286" s="20">
        <f t="shared" si="201"/>
        <v>14347814.045162408</v>
      </c>
      <c r="BG286" s="22">
        <f t="shared" si="204"/>
        <v>6888750.676693188</v>
      </c>
      <c r="BH286" s="22">
        <f t="shared" si="177"/>
        <v>-7459063.3684692197</v>
      </c>
      <c r="BI286" s="53">
        <v>1</v>
      </c>
      <c r="BJ286" s="22">
        <f t="shared" si="198"/>
        <v>11328179.207601881</v>
      </c>
      <c r="BK286" s="22">
        <f t="shared" si="199"/>
        <v>7459063.3684692197</v>
      </c>
      <c r="BL286" s="23">
        <f t="shared" si="202"/>
        <v>14347814.045162408</v>
      </c>
    </row>
    <row r="287" spans="1:64" hidden="1" x14ac:dyDescent="0.25">
      <c r="A287" s="53">
        <v>4</v>
      </c>
      <c r="B287" s="53" t="s">
        <v>63</v>
      </c>
      <c r="C287" s="54" t="s">
        <v>64</v>
      </c>
      <c r="D287" s="54">
        <v>45382</v>
      </c>
      <c r="E287" s="55" t="s">
        <v>70</v>
      </c>
      <c r="F287" s="55" t="s">
        <v>66</v>
      </c>
      <c r="G287" s="56">
        <v>2025</v>
      </c>
      <c r="H287" s="57">
        <v>976000</v>
      </c>
      <c r="I287" s="14">
        <f t="shared" si="178"/>
        <v>28311212.103479598</v>
      </c>
      <c r="J287" s="67">
        <v>29287212.103479598</v>
      </c>
      <c r="K287" s="57">
        <v>351000</v>
      </c>
      <c r="L287" s="14">
        <f t="shared" si="179"/>
        <v>10509027.21838844</v>
      </c>
      <c r="M287" s="67">
        <v>10860027.21838844</v>
      </c>
      <c r="N287" s="14">
        <f t="shared" si="180"/>
        <v>625000</v>
      </c>
      <c r="O287" s="14">
        <f t="shared" si="181"/>
        <v>17802184.885091156</v>
      </c>
      <c r="P287" s="15">
        <f t="shared" si="182"/>
        <v>18427184.885091156</v>
      </c>
      <c r="Q287" s="57">
        <v>389000</v>
      </c>
      <c r="R287" s="57">
        <v>140000</v>
      </c>
      <c r="S287" s="15">
        <f t="shared" si="203"/>
        <v>249000</v>
      </c>
      <c r="T287" s="14">
        <f t="shared" si="183"/>
        <v>587000</v>
      </c>
      <c r="U287" s="14">
        <f t="shared" si="184"/>
        <v>376000</v>
      </c>
      <c r="V287" s="14">
        <f t="shared" si="185"/>
        <v>28898212.103479598</v>
      </c>
      <c r="W287" s="14">
        <f t="shared" si="186"/>
        <v>18178184.885091156</v>
      </c>
      <c r="X287" s="70">
        <v>0</v>
      </c>
      <c r="Y287" s="14">
        <f t="shared" si="187"/>
        <v>0</v>
      </c>
      <c r="Z287" s="15">
        <f t="shared" si="188"/>
        <v>0</v>
      </c>
      <c r="AA287" s="57">
        <v>0</v>
      </c>
      <c r="AB287" s="57">
        <v>0</v>
      </c>
      <c r="AC287" s="15">
        <f t="shared" si="165"/>
        <v>0</v>
      </c>
      <c r="AD287" s="14">
        <f t="shared" si="189"/>
        <v>29287212.103479598</v>
      </c>
      <c r="AE287" s="15">
        <f t="shared" si="190"/>
        <v>0</v>
      </c>
      <c r="AF287" s="70">
        <v>0</v>
      </c>
      <c r="AG287" s="70">
        <v>0</v>
      </c>
      <c r="AH287" s="14">
        <f t="shared" si="166"/>
        <v>0</v>
      </c>
      <c r="AI287" s="15">
        <f t="shared" si="167"/>
        <v>0</v>
      </c>
      <c r="AJ287" s="16">
        <f t="shared" si="191"/>
        <v>15</v>
      </c>
      <c r="AK287" s="71">
        <v>15</v>
      </c>
      <c r="AL287" s="72">
        <v>5.2337707133441276E-2</v>
      </c>
      <c r="AM287" s="18">
        <f t="shared" si="168"/>
        <v>0.93822302052452722</v>
      </c>
      <c r="AN287" s="14">
        <f t="shared" si="192"/>
        <v>17055191.530543528</v>
      </c>
      <c r="AO287" s="15">
        <f t="shared" si="193"/>
        <v>0</v>
      </c>
      <c r="AP287" s="16">
        <f t="shared" si="194"/>
        <v>15</v>
      </c>
      <c r="AQ287" s="19">
        <f t="shared" si="195"/>
        <v>15</v>
      </c>
      <c r="AR287" s="17">
        <f t="shared" si="196"/>
        <v>5.2337707133441276E-2</v>
      </c>
      <c r="AS287" s="18">
        <f t="shared" si="169"/>
        <v>0.93822302052452722</v>
      </c>
      <c r="AT287" s="73">
        <v>0.86200560565592232</v>
      </c>
      <c r="AU287" s="14">
        <f t="shared" si="170"/>
        <v>0</v>
      </c>
      <c r="AV287" s="15">
        <f t="shared" si="200"/>
        <v>0</v>
      </c>
      <c r="AW287" s="74">
        <v>0</v>
      </c>
      <c r="AX287" s="14">
        <f t="shared" si="171"/>
        <v>0</v>
      </c>
      <c r="AY287" s="15">
        <f t="shared" si="172"/>
        <v>0</v>
      </c>
      <c r="AZ287" s="75">
        <v>0</v>
      </c>
      <c r="BA287" s="20">
        <f t="shared" si="173"/>
        <v>0</v>
      </c>
      <c r="BB287" s="20">
        <f t="shared" si="174"/>
        <v>0</v>
      </c>
      <c r="BC287" s="20">
        <f t="shared" si="175"/>
        <v>0</v>
      </c>
      <c r="BD287" s="21">
        <f t="shared" si="176"/>
        <v>0</v>
      </c>
      <c r="BE287" s="20">
        <f t="shared" si="197"/>
        <v>0</v>
      </c>
      <c r="BF287" s="20">
        <f t="shared" si="201"/>
        <v>0</v>
      </c>
      <c r="BG287" s="22">
        <f t="shared" si="204"/>
        <v>249000</v>
      </c>
      <c r="BH287" s="22">
        <f t="shared" si="177"/>
        <v>249000</v>
      </c>
      <c r="BI287" s="53">
        <v>0</v>
      </c>
      <c r="BJ287" s="22">
        <f t="shared" si="198"/>
        <v>0</v>
      </c>
      <c r="BK287" s="22">
        <f t="shared" si="199"/>
        <v>0</v>
      </c>
      <c r="BL287" s="23">
        <f t="shared" si="202"/>
        <v>249000</v>
      </c>
    </row>
    <row r="288" spans="1:64" hidden="1" x14ac:dyDescent="0.25">
      <c r="A288" s="53">
        <v>4</v>
      </c>
      <c r="B288" s="53" t="s">
        <v>63</v>
      </c>
      <c r="C288" s="54" t="s">
        <v>64</v>
      </c>
      <c r="D288" s="54">
        <v>45382</v>
      </c>
      <c r="E288" s="55" t="s">
        <v>71</v>
      </c>
      <c r="F288" s="55" t="s">
        <v>66</v>
      </c>
      <c r="G288" s="56">
        <v>2023</v>
      </c>
      <c r="H288" s="57">
        <v>4220254</v>
      </c>
      <c r="I288" s="14">
        <f t="shared" si="178"/>
        <v>0</v>
      </c>
      <c r="J288" s="67">
        <v>4220254</v>
      </c>
      <c r="K288" s="57">
        <v>1334830</v>
      </c>
      <c r="L288" s="14">
        <f t="shared" si="179"/>
        <v>0</v>
      </c>
      <c r="M288" s="67">
        <v>1334830</v>
      </c>
      <c r="N288" s="14">
        <f t="shared" si="180"/>
        <v>2885424</v>
      </c>
      <c r="O288" s="14">
        <f t="shared" si="181"/>
        <v>0</v>
      </c>
      <c r="P288" s="15">
        <f t="shared" si="182"/>
        <v>2885424</v>
      </c>
      <c r="Q288" s="57">
        <v>4220254</v>
      </c>
      <c r="R288" s="57">
        <v>1334830</v>
      </c>
      <c r="S288" s="15">
        <f t="shared" si="203"/>
        <v>2885424</v>
      </c>
      <c r="T288" s="14">
        <f t="shared" si="183"/>
        <v>0</v>
      </c>
      <c r="U288" s="14">
        <f t="shared" si="184"/>
        <v>0</v>
      </c>
      <c r="V288" s="14">
        <f t="shared" si="185"/>
        <v>0</v>
      </c>
      <c r="W288" s="14">
        <f t="shared" si="186"/>
        <v>0</v>
      </c>
      <c r="X288" s="70">
        <v>1</v>
      </c>
      <c r="Y288" s="14">
        <f t="shared" si="187"/>
        <v>0</v>
      </c>
      <c r="Z288" s="15">
        <f t="shared" si="188"/>
        <v>0</v>
      </c>
      <c r="AA288" s="57">
        <v>4220254</v>
      </c>
      <c r="AB288" s="57">
        <v>1334830</v>
      </c>
      <c r="AC288" s="15">
        <f t="shared" si="165"/>
        <v>2885424</v>
      </c>
      <c r="AD288" s="14">
        <f t="shared" si="189"/>
        <v>0</v>
      </c>
      <c r="AE288" s="15">
        <f t="shared" si="190"/>
        <v>0</v>
      </c>
      <c r="AF288" s="70">
        <v>1</v>
      </c>
      <c r="AG288" s="70">
        <v>0</v>
      </c>
      <c r="AH288" s="14">
        <f t="shared" si="166"/>
        <v>0</v>
      </c>
      <c r="AI288" s="15">
        <f t="shared" si="167"/>
        <v>0</v>
      </c>
      <c r="AJ288" s="16">
        <f t="shared" si="191"/>
        <v>0</v>
      </c>
      <c r="AK288" s="71">
        <v>0</v>
      </c>
      <c r="AL288" s="72">
        <v>0</v>
      </c>
      <c r="AM288" s="18">
        <f t="shared" si="168"/>
        <v>1</v>
      </c>
      <c r="AN288" s="14">
        <f t="shared" si="192"/>
        <v>0</v>
      </c>
      <c r="AO288" s="15">
        <f t="shared" si="193"/>
        <v>0</v>
      </c>
      <c r="AP288" s="16">
        <f t="shared" si="194"/>
        <v>0</v>
      </c>
      <c r="AQ288" s="19">
        <f t="shared" si="195"/>
        <v>0</v>
      </c>
      <c r="AR288" s="17">
        <f t="shared" si="196"/>
        <v>0</v>
      </c>
      <c r="AS288" s="18">
        <f t="shared" si="169"/>
        <v>1</v>
      </c>
      <c r="AT288" s="73">
        <v>0.89014911840146116</v>
      </c>
      <c r="AU288" s="14">
        <f t="shared" si="170"/>
        <v>0</v>
      </c>
      <c r="AV288" s="15">
        <f t="shared" si="200"/>
        <v>0</v>
      </c>
      <c r="AW288" s="74">
        <v>7.3309423347455327E-2</v>
      </c>
      <c r="AX288" s="14">
        <f t="shared" si="171"/>
        <v>0</v>
      </c>
      <c r="AY288" s="15">
        <f t="shared" si="172"/>
        <v>0</v>
      </c>
      <c r="AZ288" s="75">
        <v>1.9599999999999999E-2</v>
      </c>
      <c r="BA288" s="20">
        <f t="shared" si="173"/>
        <v>0</v>
      </c>
      <c r="BB288" s="20">
        <f t="shared" si="174"/>
        <v>0</v>
      </c>
      <c r="BC288" s="20">
        <f t="shared" si="175"/>
        <v>0</v>
      </c>
      <c r="BD288" s="21">
        <f t="shared" si="176"/>
        <v>0</v>
      </c>
      <c r="BE288" s="20">
        <f t="shared" si="197"/>
        <v>0</v>
      </c>
      <c r="BF288" s="20">
        <f t="shared" si="201"/>
        <v>0</v>
      </c>
      <c r="BG288" s="22">
        <f t="shared" si="204"/>
        <v>0</v>
      </c>
      <c r="BH288" s="22">
        <f t="shared" si="177"/>
        <v>0</v>
      </c>
      <c r="BI288" s="53">
        <v>1</v>
      </c>
      <c r="BJ288" s="22">
        <f t="shared" si="198"/>
        <v>0</v>
      </c>
      <c r="BK288" s="22">
        <f t="shared" si="199"/>
        <v>0</v>
      </c>
      <c r="BL288" s="23">
        <f t="shared" si="202"/>
        <v>0</v>
      </c>
    </row>
    <row r="289" spans="1:64" hidden="1" x14ac:dyDescent="0.25">
      <c r="A289" s="53">
        <v>4</v>
      </c>
      <c r="B289" s="53" t="s">
        <v>63</v>
      </c>
      <c r="C289" s="54" t="s">
        <v>64</v>
      </c>
      <c r="D289" s="54">
        <v>45382</v>
      </c>
      <c r="E289" s="55" t="s">
        <v>71</v>
      </c>
      <c r="F289" s="55" t="s">
        <v>66</v>
      </c>
      <c r="G289" s="56">
        <v>2024</v>
      </c>
      <c r="H289" s="57">
        <v>2671000</v>
      </c>
      <c r="I289" s="14">
        <f t="shared" si="178"/>
        <v>1239000</v>
      </c>
      <c r="J289" s="67">
        <v>3910000</v>
      </c>
      <c r="K289" s="57">
        <v>944000</v>
      </c>
      <c r="L289" s="14">
        <f t="shared" si="179"/>
        <v>437000</v>
      </c>
      <c r="M289" s="67">
        <v>1381000</v>
      </c>
      <c r="N289" s="14">
        <f t="shared" si="180"/>
        <v>1727000</v>
      </c>
      <c r="O289" s="14">
        <f t="shared" si="181"/>
        <v>802000</v>
      </c>
      <c r="P289" s="15">
        <f t="shared" si="182"/>
        <v>2529000</v>
      </c>
      <c r="Q289" s="57">
        <v>2367000</v>
      </c>
      <c r="R289" s="57">
        <v>837000</v>
      </c>
      <c r="S289" s="15">
        <f t="shared" si="203"/>
        <v>1530000</v>
      </c>
      <c r="T289" s="14">
        <f t="shared" si="183"/>
        <v>304000</v>
      </c>
      <c r="U289" s="14">
        <f t="shared" si="184"/>
        <v>197000</v>
      </c>
      <c r="V289" s="14">
        <f t="shared" si="185"/>
        <v>1543000</v>
      </c>
      <c r="W289" s="14">
        <f t="shared" si="186"/>
        <v>999000</v>
      </c>
      <c r="X289" s="70">
        <v>1</v>
      </c>
      <c r="Y289" s="14">
        <f t="shared" si="187"/>
        <v>197000</v>
      </c>
      <c r="Z289" s="15">
        <f t="shared" si="188"/>
        <v>999000</v>
      </c>
      <c r="AA289" s="57">
        <v>1021769</v>
      </c>
      <c r="AB289" s="57">
        <v>361119.40696368401</v>
      </c>
      <c r="AC289" s="15">
        <f t="shared" si="165"/>
        <v>660649.59303631599</v>
      </c>
      <c r="AD289" s="14">
        <f t="shared" si="189"/>
        <v>2888231</v>
      </c>
      <c r="AE289" s="15">
        <f t="shared" si="190"/>
        <v>2888231</v>
      </c>
      <c r="AF289" s="70">
        <v>1</v>
      </c>
      <c r="AG289" s="70">
        <v>0</v>
      </c>
      <c r="AH289" s="14">
        <f t="shared" si="166"/>
        <v>2888231</v>
      </c>
      <c r="AI289" s="15">
        <f t="shared" si="167"/>
        <v>2888231</v>
      </c>
      <c r="AJ289" s="16">
        <f t="shared" si="191"/>
        <v>4.5</v>
      </c>
      <c r="AK289" s="71">
        <v>9</v>
      </c>
      <c r="AL289" s="72">
        <v>5.2555040428474031E-2</v>
      </c>
      <c r="AM289" s="18">
        <f t="shared" si="168"/>
        <v>0.98097557522887868</v>
      </c>
      <c r="AN289" s="14">
        <f t="shared" si="192"/>
        <v>979994.59965364984</v>
      </c>
      <c r="AO289" s="15">
        <f t="shared" si="193"/>
        <v>979994.59965364984</v>
      </c>
      <c r="AP289" s="16">
        <f t="shared" si="194"/>
        <v>4.5</v>
      </c>
      <c r="AQ289" s="19">
        <f t="shared" si="195"/>
        <v>9</v>
      </c>
      <c r="AR289" s="17">
        <f t="shared" si="196"/>
        <v>5.2555040428474031E-2</v>
      </c>
      <c r="AS289" s="18">
        <f t="shared" si="169"/>
        <v>0.98097557522887868</v>
      </c>
      <c r="AT289" s="73">
        <v>0.89014911840146116</v>
      </c>
      <c r="AU289" s="14">
        <f t="shared" si="170"/>
        <v>2522045.3140817024</v>
      </c>
      <c r="AV289" s="15">
        <f t="shared" si="200"/>
        <v>2522045.3140817024</v>
      </c>
      <c r="AW289" s="74">
        <v>7.3309423347455327E-2</v>
      </c>
      <c r="AX289" s="14">
        <f t="shared" si="171"/>
        <v>211734.54910424424</v>
      </c>
      <c r="AY289" s="15">
        <f t="shared" si="172"/>
        <v>184889.68763148144</v>
      </c>
      <c r="AZ289" s="75">
        <v>1.9599999999999999E-2</v>
      </c>
      <c r="BA289" s="20">
        <f t="shared" si="173"/>
        <v>56609.327599999997</v>
      </c>
      <c r="BB289" s="20">
        <f t="shared" si="174"/>
        <v>55532.367705730037</v>
      </c>
      <c r="BC289" s="20">
        <f t="shared" si="175"/>
        <v>56609.327599999997</v>
      </c>
      <c r="BD289" s="21">
        <f t="shared" si="176"/>
        <v>55532.367705730037</v>
      </c>
      <c r="BE289" s="20">
        <f t="shared" si="197"/>
        <v>2157574.8767042444</v>
      </c>
      <c r="BF289" s="20">
        <f t="shared" si="201"/>
        <v>1782472.7697652641</v>
      </c>
      <c r="BG289" s="22">
        <f t="shared" si="204"/>
        <v>869350.40696368401</v>
      </c>
      <c r="BH289" s="22">
        <f t="shared" si="177"/>
        <v>-913122.36280158011</v>
      </c>
      <c r="BI289" s="53">
        <v>1</v>
      </c>
      <c r="BJ289" s="22">
        <f t="shared" si="198"/>
        <v>1288224.4697405603</v>
      </c>
      <c r="BK289" s="22">
        <f t="shared" si="199"/>
        <v>913122.36280158011</v>
      </c>
      <c r="BL289" s="23">
        <f t="shared" si="202"/>
        <v>1782472.7697652641</v>
      </c>
    </row>
    <row r="290" spans="1:64" hidden="1" x14ac:dyDescent="0.25">
      <c r="A290" s="53">
        <v>4</v>
      </c>
      <c r="B290" s="53" t="s">
        <v>63</v>
      </c>
      <c r="C290" s="54" t="s">
        <v>64</v>
      </c>
      <c r="D290" s="54">
        <v>45382</v>
      </c>
      <c r="E290" s="55" t="s">
        <v>71</v>
      </c>
      <c r="F290" s="55" t="s">
        <v>66</v>
      </c>
      <c r="G290" s="56">
        <v>2025</v>
      </c>
      <c r="H290" s="57">
        <v>148000</v>
      </c>
      <c r="I290" s="14">
        <f t="shared" si="178"/>
        <v>3761999.9999999995</v>
      </c>
      <c r="J290" s="67">
        <v>3909999.9999999995</v>
      </c>
      <c r="K290" s="57">
        <v>52000</v>
      </c>
      <c r="L290" s="14">
        <f t="shared" si="179"/>
        <v>1328999.9999999998</v>
      </c>
      <c r="M290" s="67">
        <v>1380999.9999999998</v>
      </c>
      <c r="N290" s="14">
        <f t="shared" si="180"/>
        <v>96000</v>
      </c>
      <c r="O290" s="14">
        <f t="shared" si="181"/>
        <v>2433000</v>
      </c>
      <c r="P290" s="15">
        <f t="shared" si="182"/>
        <v>2529000</v>
      </c>
      <c r="Q290" s="57">
        <v>65000</v>
      </c>
      <c r="R290" s="57">
        <v>23000</v>
      </c>
      <c r="S290" s="15">
        <f t="shared" si="203"/>
        <v>42000</v>
      </c>
      <c r="T290" s="14">
        <f t="shared" si="183"/>
        <v>83000</v>
      </c>
      <c r="U290" s="14">
        <f t="shared" si="184"/>
        <v>54000</v>
      </c>
      <c r="V290" s="14">
        <f t="shared" si="185"/>
        <v>3844999.9999999995</v>
      </c>
      <c r="W290" s="14">
        <f t="shared" si="186"/>
        <v>2487000</v>
      </c>
      <c r="X290" s="70">
        <v>0</v>
      </c>
      <c r="Y290" s="14">
        <f t="shared" si="187"/>
        <v>0</v>
      </c>
      <c r="Z290" s="15">
        <f t="shared" si="188"/>
        <v>0</v>
      </c>
      <c r="AA290" s="57">
        <v>0</v>
      </c>
      <c r="AB290" s="57">
        <v>0</v>
      </c>
      <c r="AC290" s="15">
        <f t="shared" si="165"/>
        <v>0</v>
      </c>
      <c r="AD290" s="14">
        <f t="shared" si="189"/>
        <v>3909999.9999999995</v>
      </c>
      <c r="AE290" s="15">
        <f t="shared" si="190"/>
        <v>0</v>
      </c>
      <c r="AF290" s="70">
        <v>0</v>
      </c>
      <c r="AG290" s="70">
        <v>0</v>
      </c>
      <c r="AH290" s="14">
        <f t="shared" si="166"/>
        <v>0</v>
      </c>
      <c r="AI290" s="15">
        <f t="shared" si="167"/>
        <v>0</v>
      </c>
      <c r="AJ290" s="16">
        <f t="shared" si="191"/>
        <v>15</v>
      </c>
      <c r="AK290" s="71">
        <v>15</v>
      </c>
      <c r="AL290" s="72">
        <v>5.2337707133441276E-2</v>
      </c>
      <c r="AM290" s="18">
        <f t="shared" si="168"/>
        <v>0.93822302052452722</v>
      </c>
      <c r="AN290" s="14">
        <f t="shared" si="192"/>
        <v>2333360.6520444993</v>
      </c>
      <c r="AO290" s="15">
        <f t="shared" si="193"/>
        <v>0</v>
      </c>
      <c r="AP290" s="16">
        <f t="shared" si="194"/>
        <v>15</v>
      </c>
      <c r="AQ290" s="19">
        <f t="shared" si="195"/>
        <v>15</v>
      </c>
      <c r="AR290" s="17">
        <f t="shared" si="196"/>
        <v>5.2337707133441276E-2</v>
      </c>
      <c r="AS290" s="18">
        <f t="shared" si="169"/>
        <v>0.93822302052452722</v>
      </c>
      <c r="AT290" s="73">
        <v>0.89014911840146116</v>
      </c>
      <c r="AU290" s="14">
        <f t="shared" si="170"/>
        <v>0</v>
      </c>
      <c r="AV290" s="15">
        <f t="shared" si="200"/>
        <v>0</v>
      </c>
      <c r="AW290" s="74">
        <v>0</v>
      </c>
      <c r="AX290" s="14">
        <f t="shared" si="171"/>
        <v>0</v>
      </c>
      <c r="AY290" s="15">
        <f t="shared" si="172"/>
        <v>0</v>
      </c>
      <c r="AZ290" s="75">
        <v>0</v>
      </c>
      <c r="BA290" s="20">
        <f t="shared" si="173"/>
        <v>0</v>
      </c>
      <c r="BB290" s="20">
        <f t="shared" si="174"/>
        <v>0</v>
      </c>
      <c r="BC290" s="20">
        <f t="shared" si="175"/>
        <v>0</v>
      </c>
      <c r="BD290" s="21">
        <f t="shared" si="176"/>
        <v>0</v>
      </c>
      <c r="BE290" s="20">
        <f t="shared" si="197"/>
        <v>0</v>
      </c>
      <c r="BF290" s="20">
        <f t="shared" si="201"/>
        <v>0</v>
      </c>
      <c r="BG290" s="22">
        <f t="shared" si="204"/>
        <v>42000</v>
      </c>
      <c r="BH290" s="22">
        <f t="shared" si="177"/>
        <v>42000</v>
      </c>
      <c r="BI290" s="53">
        <v>0</v>
      </c>
      <c r="BJ290" s="22">
        <f t="shared" si="198"/>
        <v>0</v>
      </c>
      <c r="BK290" s="22">
        <f t="shared" si="199"/>
        <v>0</v>
      </c>
      <c r="BL290" s="23">
        <f t="shared" si="202"/>
        <v>42000</v>
      </c>
    </row>
    <row r="291" spans="1:64" hidden="1" x14ac:dyDescent="0.25">
      <c r="A291" s="53">
        <v>4</v>
      </c>
      <c r="B291" s="53" t="s">
        <v>63</v>
      </c>
      <c r="C291" s="54" t="s">
        <v>64</v>
      </c>
      <c r="D291" s="54">
        <v>45412</v>
      </c>
      <c r="E291" s="55" t="s">
        <v>65</v>
      </c>
      <c r="F291" s="55" t="s">
        <v>66</v>
      </c>
      <c r="G291" s="56">
        <v>2023</v>
      </c>
      <c r="H291" s="57">
        <v>525829018</v>
      </c>
      <c r="I291" s="14">
        <f t="shared" si="178"/>
        <v>0</v>
      </c>
      <c r="J291" s="67">
        <v>525829018</v>
      </c>
      <c r="K291" s="57">
        <v>157396496</v>
      </c>
      <c r="L291" s="14">
        <f t="shared" si="179"/>
        <v>0</v>
      </c>
      <c r="M291" s="67">
        <v>157396496</v>
      </c>
      <c r="N291" s="14">
        <f t="shared" si="180"/>
        <v>368432522</v>
      </c>
      <c r="O291" s="14">
        <f t="shared" si="181"/>
        <v>0</v>
      </c>
      <c r="P291" s="15">
        <f t="shared" si="182"/>
        <v>368432522</v>
      </c>
      <c r="Q291" s="57">
        <v>525829018</v>
      </c>
      <c r="R291" s="57">
        <v>157396496</v>
      </c>
      <c r="S291" s="15">
        <f t="shared" si="203"/>
        <v>368432522</v>
      </c>
      <c r="T291" s="14">
        <f t="shared" si="183"/>
        <v>0</v>
      </c>
      <c r="U291" s="14">
        <f t="shared" si="184"/>
        <v>0</v>
      </c>
      <c r="V291" s="14">
        <f t="shared" si="185"/>
        <v>0</v>
      </c>
      <c r="W291" s="14">
        <f t="shared" si="186"/>
        <v>0</v>
      </c>
      <c r="X291" s="70">
        <v>1</v>
      </c>
      <c r="Y291" s="14">
        <f t="shared" si="187"/>
        <v>0</v>
      </c>
      <c r="Z291" s="15">
        <f t="shared" si="188"/>
        <v>0</v>
      </c>
      <c r="AA291" s="57">
        <v>525829018</v>
      </c>
      <c r="AB291" s="57">
        <v>157396496</v>
      </c>
      <c r="AC291" s="15">
        <f t="shared" si="165"/>
        <v>368432522</v>
      </c>
      <c r="AD291" s="14">
        <f t="shared" si="189"/>
        <v>0</v>
      </c>
      <c r="AE291" s="15">
        <f t="shared" si="190"/>
        <v>0</v>
      </c>
      <c r="AF291" s="70">
        <v>1.22</v>
      </c>
      <c r="AG291" s="70">
        <v>0</v>
      </c>
      <c r="AH291" s="14">
        <f t="shared" si="166"/>
        <v>0</v>
      </c>
      <c r="AI291" s="15">
        <f t="shared" si="167"/>
        <v>0</v>
      </c>
      <c r="AJ291" s="16">
        <f t="shared" si="191"/>
        <v>0</v>
      </c>
      <c r="AK291" s="71">
        <v>0</v>
      </c>
      <c r="AL291" s="72">
        <v>0</v>
      </c>
      <c r="AM291" s="18">
        <f t="shared" si="168"/>
        <v>1</v>
      </c>
      <c r="AN291" s="14">
        <f t="shared" si="192"/>
        <v>0</v>
      </c>
      <c r="AO291" s="15">
        <f t="shared" si="193"/>
        <v>0</v>
      </c>
      <c r="AP291" s="16">
        <f t="shared" si="194"/>
        <v>0</v>
      </c>
      <c r="AQ291" s="19">
        <f t="shared" si="195"/>
        <v>0</v>
      </c>
      <c r="AR291" s="17">
        <f t="shared" si="196"/>
        <v>0</v>
      </c>
      <c r="AS291" s="18">
        <f t="shared" si="169"/>
        <v>1</v>
      </c>
      <c r="AT291" s="73">
        <v>0.88450765268544418</v>
      </c>
      <c r="AU291" s="14">
        <f t="shared" si="170"/>
        <v>0</v>
      </c>
      <c r="AV291" s="15">
        <f t="shared" si="200"/>
        <v>0</v>
      </c>
      <c r="AW291" s="74">
        <v>7.2144853467420111E-2</v>
      </c>
      <c r="AX291" s="14">
        <f t="shared" si="171"/>
        <v>0</v>
      </c>
      <c r="AY291" s="15">
        <f t="shared" si="172"/>
        <v>0</v>
      </c>
      <c r="AZ291" s="75">
        <v>2.3E-3</v>
      </c>
      <c r="BA291" s="20">
        <f t="shared" si="173"/>
        <v>0</v>
      </c>
      <c r="BB291" s="20">
        <f t="shared" si="174"/>
        <v>0</v>
      </c>
      <c r="BC291" s="20">
        <f t="shared" si="175"/>
        <v>0</v>
      </c>
      <c r="BD291" s="21">
        <f t="shared" si="176"/>
        <v>0</v>
      </c>
      <c r="BE291" s="20">
        <f t="shared" si="197"/>
        <v>0</v>
      </c>
      <c r="BF291" s="20">
        <f t="shared" si="201"/>
        <v>0</v>
      </c>
      <c r="BG291" s="22">
        <f t="shared" si="204"/>
        <v>0</v>
      </c>
      <c r="BH291" s="22">
        <f t="shared" si="177"/>
        <v>0</v>
      </c>
      <c r="BI291" s="53">
        <v>1</v>
      </c>
      <c r="BJ291" s="22">
        <f t="shared" si="198"/>
        <v>0</v>
      </c>
      <c r="BK291" s="22">
        <f t="shared" si="199"/>
        <v>0</v>
      </c>
      <c r="BL291" s="23">
        <f t="shared" si="202"/>
        <v>0</v>
      </c>
    </row>
    <row r="292" spans="1:64" hidden="1" x14ac:dyDescent="0.25">
      <c r="A292" s="53">
        <v>4</v>
      </c>
      <c r="B292" s="53" t="s">
        <v>63</v>
      </c>
      <c r="C292" s="54" t="s">
        <v>64</v>
      </c>
      <c r="D292" s="54">
        <v>45412</v>
      </c>
      <c r="E292" s="55" t="s">
        <v>65</v>
      </c>
      <c r="F292" s="55" t="s">
        <v>66</v>
      </c>
      <c r="G292" s="56">
        <v>2024</v>
      </c>
      <c r="H292" s="57">
        <v>427381000</v>
      </c>
      <c r="I292" s="14">
        <f t="shared" si="178"/>
        <v>127425000</v>
      </c>
      <c r="J292" s="67">
        <v>554806000</v>
      </c>
      <c r="K292" s="57">
        <v>135522000</v>
      </c>
      <c r="L292" s="14">
        <f t="shared" si="179"/>
        <v>40405000</v>
      </c>
      <c r="M292" s="67">
        <v>175927000</v>
      </c>
      <c r="N292" s="14">
        <f t="shared" si="180"/>
        <v>291859000</v>
      </c>
      <c r="O292" s="14">
        <f t="shared" si="181"/>
        <v>87020000</v>
      </c>
      <c r="P292" s="15">
        <f t="shared" si="182"/>
        <v>378879000</v>
      </c>
      <c r="Q292" s="57">
        <v>392574000</v>
      </c>
      <c r="R292" s="57">
        <v>124485000</v>
      </c>
      <c r="S292" s="15">
        <f t="shared" si="203"/>
        <v>268089000</v>
      </c>
      <c r="T292" s="14">
        <f t="shared" si="183"/>
        <v>34807000</v>
      </c>
      <c r="U292" s="14">
        <f t="shared" si="184"/>
        <v>23770000</v>
      </c>
      <c r="V292" s="14">
        <f t="shared" si="185"/>
        <v>162232000</v>
      </c>
      <c r="W292" s="14">
        <f t="shared" si="186"/>
        <v>110790000</v>
      </c>
      <c r="X292" s="70">
        <v>1</v>
      </c>
      <c r="Y292" s="14">
        <f t="shared" si="187"/>
        <v>23770000</v>
      </c>
      <c r="Z292" s="15">
        <f t="shared" si="188"/>
        <v>110790000</v>
      </c>
      <c r="AA292" s="57">
        <v>187033438</v>
      </c>
      <c r="AB292" s="57">
        <v>59308077.768164702</v>
      </c>
      <c r="AC292" s="15">
        <f t="shared" si="165"/>
        <v>127725360.23183531</v>
      </c>
      <c r="AD292" s="14">
        <f t="shared" si="189"/>
        <v>367772562</v>
      </c>
      <c r="AE292" s="15">
        <f t="shared" si="190"/>
        <v>367772562</v>
      </c>
      <c r="AF292" s="70">
        <v>1.26</v>
      </c>
      <c r="AG292" s="70">
        <v>0</v>
      </c>
      <c r="AH292" s="14">
        <f t="shared" si="166"/>
        <v>463393428.12</v>
      </c>
      <c r="AI292" s="15">
        <f t="shared" si="167"/>
        <v>463393428.12</v>
      </c>
      <c r="AJ292" s="16">
        <f t="shared" si="191"/>
        <v>4</v>
      </c>
      <c r="AK292" s="71">
        <v>9</v>
      </c>
      <c r="AL292" s="72">
        <v>5.2555040428474031E-2</v>
      </c>
      <c r="AM292" s="18">
        <f t="shared" si="168"/>
        <v>0.98307139996490389</v>
      </c>
      <c r="AN292" s="14">
        <f t="shared" si="192"/>
        <v>108914480.40211171</v>
      </c>
      <c r="AO292" s="15">
        <f t="shared" si="193"/>
        <v>108914480.40211171</v>
      </c>
      <c r="AP292" s="16">
        <f t="shared" si="194"/>
        <v>4</v>
      </c>
      <c r="AQ292" s="19">
        <f t="shared" si="195"/>
        <v>9</v>
      </c>
      <c r="AR292" s="17">
        <f t="shared" si="196"/>
        <v>5.2555040428474031E-2</v>
      </c>
      <c r="AS292" s="18">
        <f t="shared" si="169"/>
        <v>0.98307139996490389</v>
      </c>
      <c r="AT292" s="73">
        <v>0.88450765268544418</v>
      </c>
      <c r="AU292" s="14">
        <f t="shared" si="170"/>
        <v>402936422.87188357</v>
      </c>
      <c r="AV292" s="15">
        <f t="shared" si="200"/>
        <v>402936422.87188357</v>
      </c>
      <c r="AW292" s="74">
        <v>7.2144853467420111E-2</v>
      </c>
      <c r="AX292" s="14">
        <f t="shared" si="171"/>
        <v>33431450.969482876</v>
      </c>
      <c r="AY292" s="15">
        <f t="shared" si="172"/>
        <v>29069789.184778467</v>
      </c>
      <c r="AZ292" s="75">
        <v>2.3E-3</v>
      </c>
      <c r="BA292" s="20">
        <f t="shared" si="173"/>
        <v>845876.89260000002</v>
      </c>
      <c r="BB292" s="20">
        <f t="shared" si="174"/>
        <v>831557.38100624469</v>
      </c>
      <c r="BC292" s="20">
        <f t="shared" si="175"/>
        <v>845876.89260000002</v>
      </c>
      <c r="BD292" s="21">
        <f t="shared" si="176"/>
        <v>831557.38100624469</v>
      </c>
      <c r="BE292" s="20">
        <f t="shared" si="197"/>
        <v>386880755.9820829</v>
      </c>
      <c r="BF292" s="20">
        <f t="shared" si="201"/>
        <v>323923289.03555655</v>
      </c>
      <c r="BG292" s="22">
        <f t="shared" si="204"/>
        <v>140363639.76816469</v>
      </c>
      <c r="BH292" s="22">
        <f t="shared" si="177"/>
        <v>-183559649.26739186</v>
      </c>
      <c r="BI292" s="53">
        <v>1</v>
      </c>
      <c r="BJ292" s="22">
        <f t="shared" si="198"/>
        <v>246517116.21391821</v>
      </c>
      <c r="BK292" s="22">
        <f t="shared" si="199"/>
        <v>183559649.26739186</v>
      </c>
      <c r="BL292" s="23">
        <f t="shared" si="202"/>
        <v>323923289.03555655</v>
      </c>
    </row>
    <row r="293" spans="1:64" hidden="1" x14ac:dyDescent="0.25">
      <c r="A293" s="53">
        <v>4</v>
      </c>
      <c r="B293" s="53" t="s">
        <v>63</v>
      </c>
      <c r="C293" s="54" t="s">
        <v>64</v>
      </c>
      <c r="D293" s="54">
        <v>45412</v>
      </c>
      <c r="E293" s="55" t="s">
        <v>65</v>
      </c>
      <c r="F293" s="55" t="s">
        <v>66</v>
      </c>
      <c r="G293" s="56">
        <v>2025</v>
      </c>
      <c r="H293" s="57">
        <v>30776000</v>
      </c>
      <c r="I293" s="14">
        <f t="shared" si="178"/>
        <v>530582379.02541041</v>
      </c>
      <c r="J293" s="67">
        <v>561358379.02541041</v>
      </c>
      <c r="K293" s="57">
        <v>9759000</v>
      </c>
      <c r="L293" s="14">
        <f t="shared" si="179"/>
        <v>170312842.60804909</v>
      </c>
      <c r="M293" s="67">
        <v>180071842.60804909</v>
      </c>
      <c r="N293" s="14">
        <f t="shared" si="180"/>
        <v>21017000</v>
      </c>
      <c r="O293" s="14">
        <f t="shared" si="181"/>
        <v>360269536.41736132</v>
      </c>
      <c r="P293" s="15">
        <f t="shared" si="182"/>
        <v>381286536.41736132</v>
      </c>
      <c r="Q293" s="57">
        <v>15645000</v>
      </c>
      <c r="R293" s="57">
        <v>4961000</v>
      </c>
      <c r="S293" s="15">
        <f t="shared" si="203"/>
        <v>10684000</v>
      </c>
      <c r="T293" s="14">
        <f t="shared" si="183"/>
        <v>15131000</v>
      </c>
      <c r="U293" s="14">
        <f t="shared" si="184"/>
        <v>10333000</v>
      </c>
      <c r="V293" s="14">
        <f t="shared" si="185"/>
        <v>545713379.02541041</v>
      </c>
      <c r="W293" s="14">
        <f t="shared" si="186"/>
        <v>370602536.41736132</v>
      </c>
      <c r="X293" s="70">
        <v>0</v>
      </c>
      <c r="Y293" s="14">
        <f t="shared" si="187"/>
        <v>0</v>
      </c>
      <c r="Z293" s="15">
        <f t="shared" si="188"/>
        <v>0</v>
      </c>
      <c r="AA293" s="57">
        <v>0</v>
      </c>
      <c r="AB293" s="57">
        <v>0</v>
      </c>
      <c r="AC293" s="15">
        <f t="shared" si="165"/>
        <v>0</v>
      </c>
      <c r="AD293" s="14">
        <f t="shared" si="189"/>
        <v>561358379.02541041</v>
      </c>
      <c r="AE293" s="15">
        <f t="shared" si="190"/>
        <v>0</v>
      </c>
      <c r="AF293" s="70">
        <v>0</v>
      </c>
      <c r="AG293" s="70">
        <v>0</v>
      </c>
      <c r="AH293" s="14">
        <f t="shared" si="166"/>
        <v>0</v>
      </c>
      <c r="AI293" s="15">
        <f t="shared" si="167"/>
        <v>0</v>
      </c>
      <c r="AJ293" s="16">
        <f t="shared" si="191"/>
        <v>14</v>
      </c>
      <c r="AK293" s="71">
        <v>15</v>
      </c>
      <c r="AL293" s="72">
        <v>5.2337707133441276E-2</v>
      </c>
      <c r="AM293" s="18">
        <f t="shared" si="168"/>
        <v>0.94222005902172357</v>
      </c>
      <c r="AN293" s="14">
        <f t="shared" si="192"/>
        <v>349189143.73676664</v>
      </c>
      <c r="AO293" s="15">
        <f t="shared" si="193"/>
        <v>0</v>
      </c>
      <c r="AP293" s="16">
        <f t="shared" si="194"/>
        <v>14</v>
      </c>
      <c r="AQ293" s="19">
        <f t="shared" si="195"/>
        <v>15</v>
      </c>
      <c r="AR293" s="17">
        <f t="shared" si="196"/>
        <v>5.2337707133441276E-2</v>
      </c>
      <c r="AS293" s="18">
        <f t="shared" si="169"/>
        <v>0.94222005902172357</v>
      </c>
      <c r="AT293" s="73">
        <v>0.88450765268544418</v>
      </c>
      <c r="AU293" s="14">
        <f t="shared" si="170"/>
        <v>0</v>
      </c>
      <c r="AV293" s="15">
        <f t="shared" si="200"/>
        <v>0</v>
      </c>
      <c r="AW293" s="74">
        <v>0</v>
      </c>
      <c r="AX293" s="14">
        <f t="shared" si="171"/>
        <v>0</v>
      </c>
      <c r="AY293" s="15">
        <f t="shared" si="172"/>
        <v>0</v>
      </c>
      <c r="AZ293" s="75">
        <v>0</v>
      </c>
      <c r="BA293" s="20">
        <f t="shared" si="173"/>
        <v>0</v>
      </c>
      <c r="BB293" s="20">
        <f t="shared" si="174"/>
        <v>0</v>
      </c>
      <c r="BC293" s="20">
        <f t="shared" si="175"/>
        <v>0</v>
      </c>
      <c r="BD293" s="21">
        <f t="shared" si="176"/>
        <v>0</v>
      </c>
      <c r="BE293" s="20">
        <f t="shared" si="197"/>
        <v>0</v>
      </c>
      <c r="BF293" s="20">
        <f t="shared" si="201"/>
        <v>0</v>
      </c>
      <c r="BG293" s="22">
        <f t="shared" si="204"/>
        <v>10684000</v>
      </c>
      <c r="BH293" s="22">
        <f t="shared" si="177"/>
        <v>10684000</v>
      </c>
      <c r="BI293" s="53">
        <v>0</v>
      </c>
      <c r="BJ293" s="22">
        <f t="shared" si="198"/>
        <v>0</v>
      </c>
      <c r="BK293" s="22">
        <f t="shared" si="199"/>
        <v>0</v>
      </c>
      <c r="BL293" s="23">
        <f t="shared" si="202"/>
        <v>10684000</v>
      </c>
    </row>
    <row r="294" spans="1:64" hidden="1" x14ac:dyDescent="0.25">
      <c r="A294" s="53">
        <v>4</v>
      </c>
      <c r="B294" s="53" t="s">
        <v>63</v>
      </c>
      <c r="C294" s="54" t="s">
        <v>64</v>
      </c>
      <c r="D294" s="54">
        <v>45412</v>
      </c>
      <c r="E294" s="55" t="s">
        <v>67</v>
      </c>
      <c r="F294" s="55" t="s">
        <v>66</v>
      </c>
      <c r="G294" s="56">
        <v>2023</v>
      </c>
      <c r="H294" s="57">
        <v>318418348</v>
      </c>
      <c r="I294" s="14">
        <f t="shared" si="178"/>
        <v>0</v>
      </c>
      <c r="J294" s="67">
        <v>318418348</v>
      </c>
      <c r="K294" s="57">
        <v>103037846</v>
      </c>
      <c r="L294" s="14">
        <f t="shared" si="179"/>
        <v>0</v>
      </c>
      <c r="M294" s="67">
        <v>103037846</v>
      </c>
      <c r="N294" s="14">
        <f t="shared" si="180"/>
        <v>215380502</v>
      </c>
      <c r="O294" s="14">
        <f t="shared" si="181"/>
        <v>0</v>
      </c>
      <c r="P294" s="15">
        <f t="shared" si="182"/>
        <v>215380502</v>
      </c>
      <c r="Q294" s="57">
        <v>318418348</v>
      </c>
      <c r="R294" s="57">
        <v>103037846</v>
      </c>
      <c r="S294" s="15">
        <f t="shared" si="203"/>
        <v>215380502</v>
      </c>
      <c r="T294" s="14">
        <f t="shared" si="183"/>
        <v>0</v>
      </c>
      <c r="U294" s="14">
        <f t="shared" si="184"/>
        <v>0</v>
      </c>
      <c r="V294" s="14">
        <f t="shared" si="185"/>
        <v>0</v>
      </c>
      <c r="W294" s="14">
        <f t="shared" si="186"/>
        <v>0</v>
      </c>
      <c r="X294" s="70">
        <v>1</v>
      </c>
      <c r="Y294" s="14">
        <f t="shared" si="187"/>
        <v>0</v>
      </c>
      <c r="Z294" s="15">
        <f t="shared" si="188"/>
        <v>0</v>
      </c>
      <c r="AA294" s="57">
        <v>318418348</v>
      </c>
      <c r="AB294" s="57">
        <v>103037846</v>
      </c>
      <c r="AC294" s="15">
        <f t="shared" si="165"/>
        <v>215380502</v>
      </c>
      <c r="AD294" s="14">
        <f t="shared" si="189"/>
        <v>0</v>
      </c>
      <c r="AE294" s="15">
        <f t="shared" si="190"/>
        <v>0</v>
      </c>
      <c r="AF294" s="70">
        <v>0.78900000000000003</v>
      </c>
      <c r="AG294" s="70">
        <v>0</v>
      </c>
      <c r="AH294" s="14">
        <f t="shared" si="166"/>
        <v>0</v>
      </c>
      <c r="AI294" s="15">
        <f t="shared" si="167"/>
        <v>0</v>
      </c>
      <c r="AJ294" s="16">
        <f t="shared" si="191"/>
        <v>0</v>
      </c>
      <c r="AK294" s="71">
        <v>0</v>
      </c>
      <c r="AL294" s="72">
        <v>0</v>
      </c>
      <c r="AM294" s="18">
        <f t="shared" si="168"/>
        <v>1</v>
      </c>
      <c r="AN294" s="14">
        <f t="shared" si="192"/>
        <v>0</v>
      </c>
      <c r="AO294" s="15">
        <f t="shared" si="193"/>
        <v>0</v>
      </c>
      <c r="AP294" s="16">
        <f t="shared" si="194"/>
        <v>0</v>
      </c>
      <c r="AQ294" s="19">
        <f t="shared" si="195"/>
        <v>0</v>
      </c>
      <c r="AR294" s="17">
        <f t="shared" si="196"/>
        <v>0</v>
      </c>
      <c r="AS294" s="18">
        <f t="shared" si="169"/>
        <v>1</v>
      </c>
      <c r="AT294" s="73">
        <v>0.86443752692586795</v>
      </c>
      <c r="AU294" s="14">
        <f t="shared" si="170"/>
        <v>0</v>
      </c>
      <c r="AV294" s="15">
        <f t="shared" si="200"/>
        <v>0</v>
      </c>
      <c r="AW294" s="74">
        <v>9.7948479432115043E-2</v>
      </c>
      <c r="AX294" s="14">
        <f t="shared" si="171"/>
        <v>0</v>
      </c>
      <c r="AY294" s="15">
        <f t="shared" si="172"/>
        <v>0</v>
      </c>
      <c r="AZ294" s="75">
        <v>3.2000000000000002E-3</v>
      </c>
      <c r="BA294" s="20">
        <f t="shared" si="173"/>
        <v>0</v>
      </c>
      <c r="BB294" s="20">
        <f t="shared" si="174"/>
        <v>0</v>
      </c>
      <c r="BC294" s="20">
        <f t="shared" si="175"/>
        <v>0</v>
      </c>
      <c r="BD294" s="21">
        <f t="shared" si="176"/>
        <v>0</v>
      </c>
      <c r="BE294" s="20">
        <f t="shared" si="197"/>
        <v>0</v>
      </c>
      <c r="BF294" s="20">
        <f t="shared" si="201"/>
        <v>0</v>
      </c>
      <c r="BG294" s="22">
        <f t="shared" si="204"/>
        <v>0</v>
      </c>
      <c r="BH294" s="22">
        <f t="shared" si="177"/>
        <v>0</v>
      </c>
      <c r="BI294" s="53">
        <v>1</v>
      </c>
      <c r="BJ294" s="22">
        <f t="shared" si="198"/>
        <v>0</v>
      </c>
      <c r="BK294" s="22">
        <f t="shared" si="199"/>
        <v>0</v>
      </c>
      <c r="BL294" s="23">
        <f t="shared" si="202"/>
        <v>0</v>
      </c>
    </row>
    <row r="295" spans="1:64" hidden="1" x14ac:dyDescent="0.25">
      <c r="A295" s="53">
        <v>4</v>
      </c>
      <c r="B295" s="53" t="s">
        <v>63</v>
      </c>
      <c r="C295" s="54" t="s">
        <v>64</v>
      </c>
      <c r="D295" s="54">
        <v>45412</v>
      </c>
      <c r="E295" s="55" t="s">
        <v>67</v>
      </c>
      <c r="F295" s="55" t="s">
        <v>66</v>
      </c>
      <c r="G295" s="56">
        <v>2024</v>
      </c>
      <c r="H295" s="57">
        <v>242843000</v>
      </c>
      <c r="I295" s="14">
        <f t="shared" si="178"/>
        <v>70599000</v>
      </c>
      <c r="J295" s="67">
        <v>313442000</v>
      </c>
      <c r="K295" s="57">
        <v>86209000</v>
      </c>
      <c r="L295" s="14">
        <f t="shared" si="179"/>
        <v>25062000</v>
      </c>
      <c r="M295" s="67">
        <v>111271000</v>
      </c>
      <c r="N295" s="14">
        <f t="shared" si="180"/>
        <v>156634000</v>
      </c>
      <c r="O295" s="14">
        <f t="shared" si="181"/>
        <v>45537000</v>
      </c>
      <c r="P295" s="15">
        <f t="shared" si="182"/>
        <v>202171000</v>
      </c>
      <c r="Q295" s="57">
        <v>225004000</v>
      </c>
      <c r="R295" s="57">
        <v>79876000</v>
      </c>
      <c r="S295" s="15">
        <f t="shared" si="203"/>
        <v>145128000</v>
      </c>
      <c r="T295" s="14">
        <f t="shared" si="183"/>
        <v>17839000</v>
      </c>
      <c r="U295" s="14">
        <f t="shared" si="184"/>
        <v>11506000</v>
      </c>
      <c r="V295" s="14">
        <f t="shared" si="185"/>
        <v>88438000</v>
      </c>
      <c r="W295" s="14">
        <f t="shared" si="186"/>
        <v>57043000</v>
      </c>
      <c r="X295" s="70">
        <v>1</v>
      </c>
      <c r="Y295" s="14">
        <f t="shared" si="187"/>
        <v>11506000</v>
      </c>
      <c r="Z295" s="15">
        <f t="shared" si="188"/>
        <v>57043000</v>
      </c>
      <c r="AA295" s="57">
        <v>107422004</v>
      </c>
      <c r="AB295" s="57">
        <v>38134694.19681029</v>
      </c>
      <c r="AC295" s="15">
        <f t="shared" si="165"/>
        <v>69287309.80318971</v>
      </c>
      <c r="AD295" s="14">
        <f t="shared" si="189"/>
        <v>206019996</v>
      </c>
      <c r="AE295" s="15">
        <f t="shared" si="190"/>
        <v>206019996</v>
      </c>
      <c r="AF295" s="70">
        <v>0.80800000000000005</v>
      </c>
      <c r="AG295" s="70">
        <v>0</v>
      </c>
      <c r="AH295" s="14">
        <f t="shared" si="166"/>
        <v>166464156.76800001</v>
      </c>
      <c r="AI295" s="15">
        <f t="shared" si="167"/>
        <v>166464156.76800001</v>
      </c>
      <c r="AJ295" s="16">
        <f t="shared" si="191"/>
        <v>4</v>
      </c>
      <c r="AK295" s="71">
        <v>9</v>
      </c>
      <c r="AL295" s="72">
        <v>5.2555040428474031E-2</v>
      </c>
      <c r="AM295" s="18">
        <f t="shared" si="168"/>
        <v>0.98307139996490389</v>
      </c>
      <c r="AN295" s="14">
        <f t="shared" si="192"/>
        <v>56077341.868198015</v>
      </c>
      <c r="AO295" s="15">
        <f t="shared" si="193"/>
        <v>56077341.868198015</v>
      </c>
      <c r="AP295" s="16">
        <f t="shared" si="194"/>
        <v>4</v>
      </c>
      <c r="AQ295" s="19">
        <f t="shared" si="195"/>
        <v>9</v>
      </c>
      <c r="AR295" s="17">
        <f t="shared" si="196"/>
        <v>5.2555040428474031E-2</v>
      </c>
      <c r="AS295" s="18">
        <f t="shared" si="169"/>
        <v>0.98307139996490389</v>
      </c>
      <c r="AT295" s="73">
        <v>0.86443752692586795</v>
      </c>
      <c r="AU295" s="14">
        <f t="shared" si="170"/>
        <v>141461874.61279753</v>
      </c>
      <c r="AV295" s="15">
        <f t="shared" si="200"/>
        <v>141461874.61279753</v>
      </c>
      <c r="AW295" s="74">
        <v>9.7948479432115043E-2</v>
      </c>
      <c r="AX295" s="14">
        <f t="shared" si="171"/>
        <v>16304911.035374822</v>
      </c>
      <c r="AY295" s="15">
        <f t="shared" si="172"/>
        <v>13855975.515940037</v>
      </c>
      <c r="AZ295" s="75">
        <v>3.2000000000000002E-3</v>
      </c>
      <c r="BA295" s="20">
        <f t="shared" si="173"/>
        <v>659263.98719999997</v>
      </c>
      <c r="BB295" s="20">
        <f t="shared" si="174"/>
        <v>648103.57084314851</v>
      </c>
      <c r="BC295" s="20">
        <f t="shared" si="175"/>
        <v>659263.98719999997</v>
      </c>
      <c r="BD295" s="21">
        <f t="shared" si="176"/>
        <v>648103.57084314851</v>
      </c>
      <c r="BE295" s="20">
        <f t="shared" si="197"/>
        <v>126385331.79057482</v>
      </c>
      <c r="BF295" s="20">
        <f t="shared" si="201"/>
        <v>99888611.831382722</v>
      </c>
      <c r="BG295" s="22">
        <f t="shared" si="204"/>
        <v>75840690.19681029</v>
      </c>
      <c r="BH295" s="22">
        <f t="shared" si="177"/>
        <v>-24047921.634572431</v>
      </c>
      <c r="BI295" s="53">
        <v>1</v>
      </c>
      <c r="BJ295" s="22">
        <f t="shared" si="198"/>
        <v>50544641.593764529</v>
      </c>
      <c r="BK295" s="22">
        <f t="shared" si="199"/>
        <v>24047921.634572431</v>
      </c>
      <c r="BL295" s="23">
        <f t="shared" si="202"/>
        <v>99888611.831382722</v>
      </c>
    </row>
    <row r="296" spans="1:64" hidden="1" x14ac:dyDescent="0.25">
      <c r="A296" s="53">
        <v>4</v>
      </c>
      <c r="B296" s="53" t="s">
        <v>63</v>
      </c>
      <c r="C296" s="54" t="s">
        <v>64</v>
      </c>
      <c r="D296" s="54">
        <v>45412</v>
      </c>
      <c r="E296" s="55" t="s">
        <v>67</v>
      </c>
      <c r="F296" s="55" t="s">
        <v>66</v>
      </c>
      <c r="G296" s="56">
        <v>2025</v>
      </c>
      <c r="H296" s="57">
        <v>17220000</v>
      </c>
      <c r="I296" s="14">
        <f t="shared" si="178"/>
        <v>320939136.65410393</v>
      </c>
      <c r="J296" s="67">
        <v>338159136.65410393</v>
      </c>
      <c r="K296" s="57">
        <v>6112000</v>
      </c>
      <c r="L296" s="14">
        <f t="shared" si="179"/>
        <v>116068692.18862176</v>
      </c>
      <c r="M296" s="67">
        <v>122180692.18862176</v>
      </c>
      <c r="N296" s="14">
        <f t="shared" si="180"/>
        <v>11108000</v>
      </c>
      <c r="O296" s="14">
        <f t="shared" si="181"/>
        <v>204870444.46548218</v>
      </c>
      <c r="P296" s="15">
        <f t="shared" si="182"/>
        <v>215978444.46548218</v>
      </c>
      <c r="Q296" s="57">
        <v>9093000</v>
      </c>
      <c r="R296" s="57">
        <v>3227000</v>
      </c>
      <c r="S296" s="15">
        <f t="shared" si="203"/>
        <v>5866000</v>
      </c>
      <c r="T296" s="14">
        <f t="shared" si="183"/>
        <v>8127000</v>
      </c>
      <c r="U296" s="14">
        <f t="shared" si="184"/>
        <v>5242000</v>
      </c>
      <c r="V296" s="14">
        <f t="shared" si="185"/>
        <v>329066136.65410393</v>
      </c>
      <c r="W296" s="14">
        <f t="shared" si="186"/>
        <v>210112444.46548218</v>
      </c>
      <c r="X296" s="70">
        <v>0</v>
      </c>
      <c r="Y296" s="14">
        <f t="shared" si="187"/>
        <v>0</v>
      </c>
      <c r="Z296" s="15">
        <f t="shared" si="188"/>
        <v>0</v>
      </c>
      <c r="AA296" s="57">
        <v>0</v>
      </c>
      <c r="AB296" s="57">
        <v>0</v>
      </c>
      <c r="AC296" s="15">
        <f t="shared" si="165"/>
        <v>0</v>
      </c>
      <c r="AD296" s="14">
        <f t="shared" si="189"/>
        <v>338159136.65410393</v>
      </c>
      <c r="AE296" s="15">
        <f t="shared" si="190"/>
        <v>0</v>
      </c>
      <c r="AF296" s="70">
        <v>0</v>
      </c>
      <c r="AG296" s="70">
        <v>0</v>
      </c>
      <c r="AH296" s="14">
        <f t="shared" si="166"/>
        <v>0</v>
      </c>
      <c r="AI296" s="15">
        <f t="shared" si="167"/>
        <v>0</v>
      </c>
      <c r="AJ296" s="16">
        <f t="shared" si="191"/>
        <v>14</v>
      </c>
      <c r="AK296" s="71">
        <v>15</v>
      </c>
      <c r="AL296" s="72">
        <v>5.2337707133441276E-2</v>
      </c>
      <c r="AM296" s="18">
        <f t="shared" si="168"/>
        <v>0.94222005902172357</v>
      </c>
      <c r="AN296" s="14">
        <f t="shared" si="192"/>
        <v>197972159.82546523</v>
      </c>
      <c r="AO296" s="15">
        <f t="shared" si="193"/>
        <v>0</v>
      </c>
      <c r="AP296" s="16">
        <f t="shared" si="194"/>
        <v>14</v>
      </c>
      <c r="AQ296" s="19">
        <f t="shared" si="195"/>
        <v>15</v>
      </c>
      <c r="AR296" s="17">
        <f t="shared" si="196"/>
        <v>5.2337707133441276E-2</v>
      </c>
      <c r="AS296" s="18">
        <f t="shared" si="169"/>
        <v>0.94222005902172357</v>
      </c>
      <c r="AT296" s="73">
        <v>0.86443752692586795</v>
      </c>
      <c r="AU296" s="14">
        <f t="shared" si="170"/>
        <v>0</v>
      </c>
      <c r="AV296" s="15">
        <f t="shared" si="200"/>
        <v>0</v>
      </c>
      <c r="AW296" s="74">
        <v>0</v>
      </c>
      <c r="AX296" s="14">
        <f t="shared" si="171"/>
        <v>0</v>
      </c>
      <c r="AY296" s="15">
        <f t="shared" si="172"/>
        <v>0</v>
      </c>
      <c r="AZ296" s="75">
        <v>0</v>
      </c>
      <c r="BA296" s="20">
        <f t="shared" si="173"/>
        <v>0</v>
      </c>
      <c r="BB296" s="20">
        <f t="shared" si="174"/>
        <v>0</v>
      </c>
      <c r="BC296" s="20">
        <f t="shared" si="175"/>
        <v>0</v>
      </c>
      <c r="BD296" s="21">
        <f t="shared" si="176"/>
        <v>0</v>
      </c>
      <c r="BE296" s="20">
        <f t="shared" si="197"/>
        <v>0</v>
      </c>
      <c r="BF296" s="20">
        <f t="shared" si="201"/>
        <v>0</v>
      </c>
      <c r="BG296" s="22">
        <f t="shared" si="204"/>
        <v>5866000</v>
      </c>
      <c r="BH296" s="22">
        <f t="shared" si="177"/>
        <v>5866000</v>
      </c>
      <c r="BI296" s="53">
        <v>0</v>
      </c>
      <c r="BJ296" s="22">
        <f t="shared" si="198"/>
        <v>0</v>
      </c>
      <c r="BK296" s="22">
        <f t="shared" si="199"/>
        <v>0</v>
      </c>
      <c r="BL296" s="23">
        <f t="shared" si="202"/>
        <v>5866000</v>
      </c>
    </row>
    <row r="297" spans="1:64" hidden="1" x14ac:dyDescent="0.25">
      <c r="A297" s="53">
        <v>4</v>
      </c>
      <c r="B297" s="53" t="s">
        <v>63</v>
      </c>
      <c r="C297" s="54" t="s">
        <v>64</v>
      </c>
      <c r="D297" s="54">
        <v>45412</v>
      </c>
      <c r="E297" s="55" t="s">
        <v>68</v>
      </c>
      <c r="F297" s="55" t="s">
        <v>66</v>
      </c>
      <c r="G297" s="56">
        <v>2023</v>
      </c>
      <c r="H297" s="57">
        <v>182738077</v>
      </c>
      <c r="I297" s="14">
        <f t="shared" si="178"/>
        <v>0</v>
      </c>
      <c r="J297" s="67">
        <v>182738077</v>
      </c>
      <c r="K297" s="57">
        <v>59684318</v>
      </c>
      <c r="L297" s="14">
        <f t="shared" si="179"/>
        <v>0</v>
      </c>
      <c r="M297" s="67">
        <v>59684318</v>
      </c>
      <c r="N297" s="14">
        <f t="shared" si="180"/>
        <v>123053759</v>
      </c>
      <c r="O297" s="14">
        <f t="shared" si="181"/>
        <v>0</v>
      </c>
      <c r="P297" s="15">
        <f t="shared" si="182"/>
        <v>123053759</v>
      </c>
      <c r="Q297" s="57">
        <v>182738077</v>
      </c>
      <c r="R297" s="57">
        <v>59684318</v>
      </c>
      <c r="S297" s="15">
        <f t="shared" si="203"/>
        <v>123053759</v>
      </c>
      <c r="T297" s="14">
        <f t="shared" si="183"/>
        <v>0</v>
      </c>
      <c r="U297" s="14">
        <f t="shared" si="184"/>
        <v>0</v>
      </c>
      <c r="V297" s="14">
        <f t="shared" si="185"/>
        <v>0</v>
      </c>
      <c r="W297" s="14">
        <f t="shared" si="186"/>
        <v>0</v>
      </c>
      <c r="X297" s="70">
        <v>1</v>
      </c>
      <c r="Y297" s="14">
        <f t="shared" si="187"/>
        <v>0</v>
      </c>
      <c r="Z297" s="15">
        <f t="shared" si="188"/>
        <v>0</v>
      </c>
      <c r="AA297" s="57">
        <v>182738077</v>
      </c>
      <c r="AB297" s="57">
        <v>59684318</v>
      </c>
      <c r="AC297" s="15">
        <f t="shared" si="165"/>
        <v>123053759</v>
      </c>
      <c r="AD297" s="14">
        <f t="shared" si="189"/>
        <v>0</v>
      </c>
      <c r="AE297" s="15">
        <f t="shared" si="190"/>
        <v>0</v>
      </c>
      <c r="AF297" s="70">
        <v>0.98199999999999998</v>
      </c>
      <c r="AG297" s="70">
        <v>0</v>
      </c>
      <c r="AH297" s="14">
        <f t="shared" si="166"/>
        <v>0</v>
      </c>
      <c r="AI297" s="15">
        <f t="shared" si="167"/>
        <v>0</v>
      </c>
      <c r="AJ297" s="16">
        <f t="shared" si="191"/>
        <v>0</v>
      </c>
      <c r="AK297" s="71">
        <v>0</v>
      </c>
      <c r="AL297" s="72">
        <v>0</v>
      </c>
      <c r="AM297" s="18">
        <f t="shared" si="168"/>
        <v>1</v>
      </c>
      <c r="AN297" s="14">
        <f t="shared" si="192"/>
        <v>0</v>
      </c>
      <c r="AO297" s="15">
        <f t="shared" si="193"/>
        <v>0</v>
      </c>
      <c r="AP297" s="16">
        <f t="shared" si="194"/>
        <v>0</v>
      </c>
      <c r="AQ297" s="19">
        <f t="shared" si="195"/>
        <v>0</v>
      </c>
      <c r="AR297" s="17">
        <f t="shared" si="196"/>
        <v>0</v>
      </c>
      <c r="AS297" s="18">
        <f t="shared" si="169"/>
        <v>1</v>
      </c>
      <c r="AT297" s="73">
        <v>0.88711254583132626</v>
      </c>
      <c r="AU297" s="14">
        <f t="shared" si="170"/>
        <v>0</v>
      </c>
      <c r="AV297" s="15">
        <f t="shared" si="200"/>
        <v>0</v>
      </c>
      <c r="AW297" s="74">
        <v>9.5000737699733079E-2</v>
      </c>
      <c r="AX297" s="14">
        <f t="shared" si="171"/>
        <v>0</v>
      </c>
      <c r="AY297" s="15">
        <f t="shared" si="172"/>
        <v>0</v>
      </c>
      <c r="AZ297" s="75">
        <v>4.8999999999999998E-3</v>
      </c>
      <c r="BA297" s="20">
        <f t="shared" si="173"/>
        <v>0</v>
      </c>
      <c r="BB297" s="20">
        <f t="shared" si="174"/>
        <v>0</v>
      </c>
      <c r="BC297" s="20">
        <f t="shared" si="175"/>
        <v>0</v>
      </c>
      <c r="BD297" s="21">
        <f t="shared" si="176"/>
        <v>0</v>
      </c>
      <c r="BE297" s="20">
        <f t="shared" si="197"/>
        <v>0</v>
      </c>
      <c r="BF297" s="20">
        <f t="shared" si="201"/>
        <v>0</v>
      </c>
      <c r="BG297" s="22">
        <f t="shared" si="204"/>
        <v>0</v>
      </c>
      <c r="BH297" s="22">
        <f t="shared" si="177"/>
        <v>0</v>
      </c>
      <c r="BI297" s="53">
        <v>1</v>
      </c>
      <c r="BJ297" s="22">
        <f t="shared" si="198"/>
        <v>0</v>
      </c>
      <c r="BK297" s="22">
        <f t="shared" si="199"/>
        <v>0</v>
      </c>
      <c r="BL297" s="23">
        <f t="shared" si="202"/>
        <v>0</v>
      </c>
    </row>
    <row r="298" spans="1:64" hidden="1" x14ac:dyDescent="0.25">
      <c r="A298" s="53">
        <v>4</v>
      </c>
      <c r="B298" s="53" t="s">
        <v>63</v>
      </c>
      <c r="C298" s="54" t="s">
        <v>64</v>
      </c>
      <c r="D298" s="54">
        <v>45412</v>
      </c>
      <c r="E298" s="55" t="s">
        <v>68</v>
      </c>
      <c r="F298" s="55" t="s">
        <v>66</v>
      </c>
      <c r="G298" s="56">
        <v>2024</v>
      </c>
      <c r="H298" s="57">
        <v>147408000</v>
      </c>
      <c r="I298" s="14">
        <f t="shared" si="178"/>
        <v>44441000</v>
      </c>
      <c r="J298" s="67">
        <v>191849000</v>
      </c>
      <c r="K298" s="57">
        <v>52330000</v>
      </c>
      <c r="L298" s="14">
        <f t="shared" si="179"/>
        <v>15776000</v>
      </c>
      <c r="M298" s="67">
        <v>68106000</v>
      </c>
      <c r="N298" s="14">
        <f t="shared" si="180"/>
        <v>95078000</v>
      </c>
      <c r="O298" s="14">
        <f t="shared" si="181"/>
        <v>28665000</v>
      </c>
      <c r="P298" s="15">
        <f t="shared" si="182"/>
        <v>123743000</v>
      </c>
      <c r="Q298" s="57">
        <v>136360000</v>
      </c>
      <c r="R298" s="57">
        <v>48408000</v>
      </c>
      <c r="S298" s="15">
        <f t="shared" si="203"/>
        <v>87952000</v>
      </c>
      <c r="T298" s="14">
        <f t="shared" si="183"/>
        <v>11048000</v>
      </c>
      <c r="U298" s="14">
        <f t="shared" si="184"/>
        <v>7126000</v>
      </c>
      <c r="V298" s="14">
        <f t="shared" si="185"/>
        <v>55489000</v>
      </c>
      <c r="W298" s="14">
        <f t="shared" si="186"/>
        <v>35791000</v>
      </c>
      <c r="X298" s="70">
        <v>1</v>
      </c>
      <c r="Y298" s="14">
        <f t="shared" si="187"/>
        <v>7126000</v>
      </c>
      <c r="Z298" s="15">
        <f t="shared" si="188"/>
        <v>35791000</v>
      </c>
      <c r="AA298" s="57">
        <v>64756221</v>
      </c>
      <c r="AB298" s="57">
        <v>22988528.74287691</v>
      </c>
      <c r="AC298" s="15">
        <f t="shared" si="165"/>
        <v>41767692.25712309</v>
      </c>
      <c r="AD298" s="14">
        <f t="shared" si="189"/>
        <v>127092779</v>
      </c>
      <c r="AE298" s="15">
        <f t="shared" si="190"/>
        <v>127092779</v>
      </c>
      <c r="AF298" s="70">
        <v>1.008</v>
      </c>
      <c r="AG298" s="70">
        <v>0</v>
      </c>
      <c r="AH298" s="14">
        <f t="shared" si="166"/>
        <v>128109521.23200001</v>
      </c>
      <c r="AI298" s="15">
        <f t="shared" si="167"/>
        <v>128109521.23200001</v>
      </c>
      <c r="AJ298" s="16">
        <f t="shared" si="191"/>
        <v>4</v>
      </c>
      <c r="AK298" s="71">
        <v>9</v>
      </c>
      <c r="AL298" s="72">
        <v>5.2555040428474031E-2</v>
      </c>
      <c r="AM298" s="18">
        <f t="shared" si="168"/>
        <v>0.98307139996490389</v>
      </c>
      <c r="AN298" s="14">
        <f t="shared" si="192"/>
        <v>35185108.476143874</v>
      </c>
      <c r="AO298" s="15">
        <f t="shared" si="193"/>
        <v>35185108.476143874</v>
      </c>
      <c r="AP298" s="16">
        <f t="shared" si="194"/>
        <v>4</v>
      </c>
      <c r="AQ298" s="19">
        <f t="shared" si="195"/>
        <v>9</v>
      </c>
      <c r="AR298" s="17">
        <f t="shared" si="196"/>
        <v>5.2555040428474031E-2</v>
      </c>
      <c r="AS298" s="18">
        <f t="shared" si="169"/>
        <v>0.98307139996490389</v>
      </c>
      <c r="AT298" s="73">
        <v>0.88711254583132626</v>
      </c>
      <c r="AU298" s="14">
        <f t="shared" si="170"/>
        <v>111723669.37746802</v>
      </c>
      <c r="AV298" s="15">
        <f t="shared" si="200"/>
        <v>111723669.37746802</v>
      </c>
      <c r="AW298" s="74">
        <v>9.5000737699733079E-2</v>
      </c>
      <c r="AX298" s="14">
        <f t="shared" si="171"/>
        <v>12170499.023399619</v>
      </c>
      <c r="AY298" s="15">
        <f t="shared" si="172"/>
        <v>10613831.00938054</v>
      </c>
      <c r="AZ298" s="75">
        <v>4.8999999999999998E-3</v>
      </c>
      <c r="BA298" s="20">
        <f t="shared" si="173"/>
        <v>622754.61710000003</v>
      </c>
      <c r="BB298" s="20">
        <f t="shared" si="174"/>
        <v>612212.25326710474</v>
      </c>
      <c r="BC298" s="20">
        <f t="shared" si="175"/>
        <v>622754.61710000003</v>
      </c>
      <c r="BD298" s="21">
        <f t="shared" si="176"/>
        <v>612212.25326710474</v>
      </c>
      <c r="BE298" s="20">
        <f t="shared" si="197"/>
        <v>105111774.87249961</v>
      </c>
      <c r="BF298" s="20">
        <f t="shared" si="201"/>
        <v>87764604.163971782</v>
      </c>
      <c r="BG298" s="22">
        <f t="shared" si="204"/>
        <v>46184307.74287691</v>
      </c>
      <c r="BH298" s="22">
        <f t="shared" si="177"/>
        <v>-41580296.421094872</v>
      </c>
      <c r="BI298" s="53">
        <v>1</v>
      </c>
      <c r="BJ298" s="22">
        <f t="shared" si="198"/>
        <v>58927467.129622705</v>
      </c>
      <c r="BK298" s="22">
        <f t="shared" si="199"/>
        <v>41580296.421094872</v>
      </c>
      <c r="BL298" s="23">
        <f t="shared" si="202"/>
        <v>87764604.163971782</v>
      </c>
    </row>
    <row r="299" spans="1:64" hidden="1" x14ac:dyDescent="0.25">
      <c r="A299" s="53">
        <v>4</v>
      </c>
      <c r="B299" s="53" t="s">
        <v>63</v>
      </c>
      <c r="C299" s="54" t="s">
        <v>64</v>
      </c>
      <c r="D299" s="54">
        <v>45412</v>
      </c>
      <c r="E299" s="55" t="s">
        <v>68</v>
      </c>
      <c r="F299" s="55" t="s">
        <v>66</v>
      </c>
      <c r="G299" s="56">
        <v>2025</v>
      </c>
      <c r="H299" s="57">
        <v>9851000</v>
      </c>
      <c r="I299" s="14">
        <f t="shared" si="178"/>
        <v>193980191.71029964</v>
      </c>
      <c r="J299" s="67">
        <v>203831191.71029964</v>
      </c>
      <c r="K299" s="57">
        <v>3496000</v>
      </c>
      <c r="L299" s="14">
        <f t="shared" si="179"/>
        <v>70375757.95485194</v>
      </c>
      <c r="M299" s="67">
        <v>73871757.95485194</v>
      </c>
      <c r="N299" s="14">
        <f t="shared" si="180"/>
        <v>6355000</v>
      </c>
      <c r="O299" s="14">
        <f t="shared" si="181"/>
        <v>123604433.7554477</v>
      </c>
      <c r="P299" s="15">
        <f t="shared" si="182"/>
        <v>129959433.7554477</v>
      </c>
      <c r="Q299" s="57">
        <v>5250000</v>
      </c>
      <c r="R299" s="57">
        <v>1863000</v>
      </c>
      <c r="S299" s="15">
        <f t="shared" si="203"/>
        <v>3387000</v>
      </c>
      <c r="T299" s="14">
        <f t="shared" si="183"/>
        <v>4601000</v>
      </c>
      <c r="U299" s="14">
        <f t="shared" si="184"/>
        <v>2968000</v>
      </c>
      <c r="V299" s="14">
        <f t="shared" si="185"/>
        <v>198581191.71029964</v>
      </c>
      <c r="W299" s="14">
        <f t="shared" si="186"/>
        <v>126572433.7554477</v>
      </c>
      <c r="X299" s="70">
        <v>0</v>
      </c>
      <c r="Y299" s="14">
        <f t="shared" si="187"/>
        <v>0</v>
      </c>
      <c r="Z299" s="15">
        <f t="shared" si="188"/>
        <v>0</v>
      </c>
      <c r="AA299" s="57">
        <v>0</v>
      </c>
      <c r="AB299" s="57">
        <v>0</v>
      </c>
      <c r="AC299" s="15">
        <f t="shared" si="165"/>
        <v>0</v>
      </c>
      <c r="AD299" s="14">
        <f t="shared" si="189"/>
        <v>203831191.71029964</v>
      </c>
      <c r="AE299" s="15">
        <f t="shared" si="190"/>
        <v>0</v>
      </c>
      <c r="AF299" s="70">
        <v>0</v>
      </c>
      <c r="AG299" s="70">
        <v>0</v>
      </c>
      <c r="AH299" s="14">
        <f t="shared" si="166"/>
        <v>0</v>
      </c>
      <c r="AI299" s="15">
        <f t="shared" si="167"/>
        <v>0</v>
      </c>
      <c r="AJ299" s="16">
        <f t="shared" si="191"/>
        <v>14</v>
      </c>
      <c r="AK299" s="71">
        <v>15</v>
      </c>
      <c r="AL299" s="72">
        <v>5.2337707133441276E-2</v>
      </c>
      <c r="AM299" s="18">
        <f t="shared" si="168"/>
        <v>0.94222005902172357</v>
      </c>
      <c r="AN299" s="14">
        <f t="shared" si="192"/>
        <v>119259086.00358112</v>
      </c>
      <c r="AO299" s="15">
        <f t="shared" si="193"/>
        <v>0</v>
      </c>
      <c r="AP299" s="16">
        <f t="shared" si="194"/>
        <v>14</v>
      </c>
      <c r="AQ299" s="19">
        <f t="shared" si="195"/>
        <v>15</v>
      </c>
      <c r="AR299" s="17">
        <f t="shared" si="196"/>
        <v>5.2337707133441276E-2</v>
      </c>
      <c r="AS299" s="18">
        <f t="shared" si="169"/>
        <v>0.94222005902172357</v>
      </c>
      <c r="AT299" s="73">
        <v>0.88711254583132626</v>
      </c>
      <c r="AU299" s="14">
        <f t="shared" si="170"/>
        <v>0</v>
      </c>
      <c r="AV299" s="15">
        <f t="shared" si="200"/>
        <v>0</v>
      </c>
      <c r="AW299" s="74">
        <v>0</v>
      </c>
      <c r="AX299" s="14">
        <f t="shared" si="171"/>
        <v>0</v>
      </c>
      <c r="AY299" s="15">
        <f t="shared" si="172"/>
        <v>0</v>
      </c>
      <c r="AZ299" s="75">
        <v>0</v>
      </c>
      <c r="BA299" s="20">
        <f t="shared" si="173"/>
        <v>0</v>
      </c>
      <c r="BB299" s="20">
        <f t="shared" si="174"/>
        <v>0</v>
      </c>
      <c r="BC299" s="20">
        <f t="shared" si="175"/>
        <v>0</v>
      </c>
      <c r="BD299" s="21">
        <f t="shared" si="176"/>
        <v>0</v>
      </c>
      <c r="BE299" s="20">
        <f t="shared" si="197"/>
        <v>0</v>
      </c>
      <c r="BF299" s="20">
        <f t="shared" si="201"/>
        <v>0</v>
      </c>
      <c r="BG299" s="22">
        <f t="shared" si="204"/>
        <v>3387000</v>
      </c>
      <c r="BH299" s="22">
        <f t="shared" si="177"/>
        <v>3387000</v>
      </c>
      <c r="BI299" s="53">
        <v>0</v>
      </c>
      <c r="BJ299" s="22">
        <f t="shared" si="198"/>
        <v>0</v>
      </c>
      <c r="BK299" s="22">
        <f t="shared" si="199"/>
        <v>0</v>
      </c>
      <c r="BL299" s="23">
        <f t="shared" si="202"/>
        <v>3387000</v>
      </c>
    </row>
    <row r="300" spans="1:64" hidden="1" x14ac:dyDescent="0.25">
      <c r="A300" s="53">
        <v>4</v>
      </c>
      <c r="B300" s="53" t="s">
        <v>63</v>
      </c>
      <c r="C300" s="54" t="s">
        <v>64</v>
      </c>
      <c r="D300" s="54">
        <v>45412</v>
      </c>
      <c r="E300" s="55" t="s">
        <v>69</v>
      </c>
      <c r="F300" s="55" t="s">
        <v>66</v>
      </c>
      <c r="G300" s="56">
        <v>2023</v>
      </c>
      <c r="H300" s="57">
        <v>18170333</v>
      </c>
      <c r="I300" s="14">
        <f t="shared" si="178"/>
        <v>0</v>
      </c>
      <c r="J300" s="67">
        <v>18170333</v>
      </c>
      <c r="K300" s="57">
        <v>6688113</v>
      </c>
      <c r="L300" s="14">
        <f t="shared" si="179"/>
        <v>0</v>
      </c>
      <c r="M300" s="67">
        <v>6688113</v>
      </c>
      <c r="N300" s="14">
        <f t="shared" si="180"/>
        <v>11482220</v>
      </c>
      <c r="O300" s="14">
        <f t="shared" si="181"/>
        <v>0</v>
      </c>
      <c r="P300" s="15">
        <f t="shared" si="182"/>
        <v>11482220</v>
      </c>
      <c r="Q300" s="57">
        <v>18170333</v>
      </c>
      <c r="R300" s="57">
        <v>6688113</v>
      </c>
      <c r="S300" s="15">
        <f t="shared" si="203"/>
        <v>11482220</v>
      </c>
      <c r="T300" s="14">
        <f t="shared" si="183"/>
        <v>0</v>
      </c>
      <c r="U300" s="14">
        <f t="shared" si="184"/>
        <v>0</v>
      </c>
      <c r="V300" s="14">
        <f t="shared" si="185"/>
        <v>0</v>
      </c>
      <c r="W300" s="14">
        <f t="shared" si="186"/>
        <v>0</v>
      </c>
      <c r="X300" s="70">
        <v>1</v>
      </c>
      <c r="Y300" s="14">
        <f t="shared" si="187"/>
        <v>0</v>
      </c>
      <c r="Z300" s="15">
        <f t="shared" si="188"/>
        <v>0</v>
      </c>
      <c r="AA300" s="57">
        <v>18170333</v>
      </c>
      <c r="AB300" s="57">
        <v>6688113</v>
      </c>
      <c r="AC300" s="15">
        <f t="shared" si="165"/>
        <v>11482220</v>
      </c>
      <c r="AD300" s="14">
        <f t="shared" si="189"/>
        <v>0</v>
      </c>
      <c r="AE300" s="15">
        <f t="shared" si="190"/>
        <v>0</v>
      </c>
      <c r="AF300" s="70">
        <v>0.95899999999999996</v>
      </c>
      <c r="AG300" s="70">
        <v>0</v>
      </c>
      <c r="AH300" s="14">
        <f t="shared" si="166"/>
        <v>0</v>
      </c>
      <c r="AI300" s="15">
        <f t="shared" si="167"/>
        <v>0</v>
      </c>
      <c r="AJ300" s="16">
        <f t="shared" si="191"/>
        <v>0</v>
      </c>
      <c r="AK300" s="71">
        <v>0</v>
      </c>
      <c r="AL300" s="72">
        <v>0</v>
      </c>
      <c r="AM300" s="18">
        <f t="shared" si="168"/>
        <v>1</v>
      </c>
      <c r="AN300" s="14">
        <f t="shared" si="192"/>
        <v>0</v>
      </c>
      <c r="AO300" s="15">
        <f t="shared" si="193"/>
        <v>0</v>
      </c>
      <c r="AP300" s="16">
        <f t="shared" si="194"/>
        <v>0</v>
      </c>
      <c r="AQ300" s="19">
        <f t="shared" si="195"/>
        <v>0</v>
      </c>
      <c r="AR300" s="17">
        <f t="shared" si="196"/>
        <v>0</v>
      </c>
      <c r="AS300" s="18">
        <f t="shared" si="169"/>
        <v>1</v>
      </c>
      <c r="AT300" s="73">
        <v>0.87745652235414018</v>
      </c>
      <c r="AU300" s="14">
        <f t="shared" si="170"/>
        <v>0</v>
      </c>
      <c r="AV300" s="15">
        <f t="shared" si="200"/>
        <v>0</v>
      </c>
      <c r="AW300" s="74">
        <v>0.10999396599513919</v>
      </c>
      <c r="AX300" s="14">
        <f t="shared" si="171"/>
        <v>0</v>
      </c>
      <c r="AY300" s="15">
        <f t="shared" si="172"/>
        <v>0</v>
      </c>
      <c r="AZ300" s="75">
        <v>2.58E-2</v>
      </c>
      <c r="BA300" s="20">
        <f t="shared" si="173"/>
        <v>0</v>
      </c>
      <c r="BB300" s="20">
        <f t="shared" si="174"/>
        <v>0</v>
      </c>
      <c r="BC300" s="20">
        <f t="shared" si="175"/>
        <v>0</v>
      </c>
      <c r="BD300" s="21">
        <f t="shared" si="176"/>
        <v>0</v>
      </c>
      <c r="BE300" s="20">
        <f t="shared" si="197"/>
        <v>0</v>
      </c>
      <c r="BF300" s="20">
        <f t="shared" si="201"/>
        <v>0</v>
      </c>
      <c r="BG300" s="22">
        <f t="shared" si="204"/>
        <v>0</v>
      </c>
      <c r="BH300" s="22">
        <f t="shared" si="177"/>
        <v>0</v>
      </c>
      <c r="BI300" s="53">
        <v>1</v>
      </c>
      <c r="BJ300" s="22">
        <f t="shared" si="198"/>
        <v>0</v>
      </c>
      <c r="BK300" s="22">
        <f t="shared" si="199"/>
        <v>0</v>
      </c>
      <c r="BL300" s="23">
        <f t="shared" si="202"/>
        <v>0</v>
      </c>
    </row>
    <row r="301" spans="1:64" hidden="1" x14ac:dyDescent="0.25">
      <c r="A301" s="53">
        <v>4</v>
      </c>
      <c r="B301" s="53" t="s">
        <v>63</v>
      </c>
      <c r="C301" s="54" t="s">
        <v>64</v>
      </c>
      <c r="D301" s="54">
        <v>45412</v>
      </c>
      <c r="E301" s="55" t="s">
        <v>69</v>
      </c>
      <c r="F301" s="55" t="s">
        <v>66</v>
      </c>
      <c r="G301" s="56">
        <v>2024</v>
      </c>
      <c r="H301" s="57">
        <v>18041000</v>
      </c>
      <c r="I301" s="14">
        <f t="shared" si="178"/>
        <v>5043000</v>
      </c>
      <c r="J301" s="67">
        <v>23084000</v>
      </c>
      <c r="K301" s="57">
        <v>7487000</v>
      </c>
      <c r="L301" s="14">
        <f t="shared" si="179"/>
        <v>2092000</v>
      </c>
      <c r="M301" s="67">
        <v>9579000</v>
      </c>
      <c r="N301" s="14">
        <f t="shared" si="180"/>
        <v>10554000</v>
      </c>
      <c r="O301" s="14">
        <f t="shared" si="181"/>
        <v>2951000</v>
      </c>
      <c r="P301" s="15">
        <f t="shared" si="182"/>
        <v>13505000</v>
      </c>
      <c r="Q301" s="57">
        <v>16618000</v>
      </c>
      <c r="R301" s="57">
        <v>6896000</v>
      </c>
      <c r="S301" s="15">
        <f t="shared" si="203"/>
        <v>9722000</v>
      </c>
      <c r="T301" s="14">
        <f t="shared" si="183"/>
        <v>1423000</v>
      </c>
      <c r="U301" s="14">
        <f t="shared" si="184"/>
        <v>832000</v>
      </c>
      <c r="V301" s="14">
        <f t="shared" si="185"/>
        <v>6466000</v>
      </c>
      <c r="W301" s="14">
        <f t="shared" si="186"/>
        <v>3783000</v>
      </c>
      <c r="X301" s="70">
        <v>1</v>
      </c>
      <c r="Y301" s="14">
        <f t="shared" si="187"/>
        <v>832000</v>
      </c>
      <c r="Z301" s="15">
        <f t="shared" si="188"/>
        <v>3783000</v>
      </c>
      <c r="AA301" s="57">
        <v>7823742</v>
      </c>
      <c r="AB301" s="57">
        <v>3246846.4250318715</v>
      </c>
      <c r="AC301" s="15">
        <f t="shared" si="165"/>
        <v>4576895.5749681285</v>
      </c>
      <c r="AD301" s="14">
        <f t="shared" si="189"/>
        <v>15260258</v>
      </c>
      <c r="AE301" s="15">
        <f t="shared" si="190"/>
        <v>15260258</v>
      </c>
      <c r="AF301" s="70">
        <v>0.95399999999999996</v>
      </c>
      <c r="AG301" s="70">
        <v>0</v>
      </c>
      <c r="AH301" s="14">
        <f t="shared" si="166"/>
        <v>14558286.131999999</v>
      </c>
      <c r="AI301" s="15">
        <f t="shared" si="167"/>
        <v>14558286.131999999</v>
      </c>
      <c r="AJ301" s="16">
        <f t="shared" si="191"/>
        <v>4</v>
      </c>
      <c r="AK301" s="71">
        <v>9</v>
      </c>
      <c r="AL301" s="72">
        <v>5.2555040428474031E-2</v>
      </c>
      <c r="AM301" s="18">
        <f t="shared" si="168"/>
        <v>0.98307139996490389</v>
      </c>
      <c r="AN301" s="14">
        <f t="shared" si="192"/>
        <v>3718959.1060672314</v>
      </c>
      <c r="AO301" s="15">
        <f t="shared" si="193"/>
        <v>3718959.1060672314</v>
      </c>
      <c r="AP301" s="16">
        <f t="shared" si="194"/>
        <v>4</v>
      </c>
      <c r="AQ301" s="19">
        <f t="shared" si="195"/>
        <v>9</v>
      </c>
      <c r="AR301" s="17">
        <f t="shared" si="196"/>
        <v>5.2555040428474031E-2</v>
      </c>
      <c r="AS301" s="18">
        <f t="shared" si="169"/>
        <v>0.98307139996490389</v>
      </c>
      <c r="AT301" s="73">
        <v>0.87745652235414018</v>
      </c>
      <c r="AU301" s="14">
        <f t="shared" si="170"/>
        <v>12558012.729705764</v>
      </c>
      <c r="AV301" s="15">
        <f t="shared" si="200"/>
        <v>12558012.729705764</v>
      </c>
      <c r="AW301" s="74">
        <v>0.10999396599513919</v>
      </c>
      <c r="AX301" s="14">
        <f t="shared" si="171"/>
        <v>1601323.6297507144</v>
      </c>
      <c r="AY301" s="15">
        <f t="shared" si="172"/>
        <v>1381305.6251577809</v>
      </c>
      <c r="AZ301" s="75">
        <v>2.58E-2</v>
      </c>
      <c r="BA301" s="20">
        <f t="shared" si="173"/>
        <v>393714.65639999998</v>
      </c>
      <c r="BB301" s="20">
        <f t="shared" si="174"/>
        <v>387049.61845384911</v>
      </c>
      <c r="BC301" s="20">
        <f t="shared" si="175"/>
        <v>393714.65639999998</v>
      </c>
      <c r="BD301" s="21">
        <f t="shared" si="176"/>
        <v>387049.61845384911</v>
      </c>
      <c r="BE301" s="20">
        <f t="shared" si="197"/>
        <v>12770324.418150714</v>
      </c>
      <c r="BF301" s="20">
        <f t="shared" si="201"/>
        <v>10607408.867250163</v>
      </c>
      <c r="BG301" s="22">
        <f t="shared" si="204"/>
        <v>5145104.4250318715</v>
      </c>
      <c r="BH301" s="22">
        <f t="shared" si="177"/>
        <v>-5462304.4422182916</v>
      </c>
      <c r="BI301" s="53">
        <v>1</v>
      </c>
      <c r="BJ301" s="22">
        <f t="shared" si="198"/>
        <v>7625219.9931188421</v>
      </c>
      <c r="BK301" s="22">
        <f t="shared" si="199"/>
        <v>5462304.4422182916</v>
      </c>
      <c r="BL301" s="23">
        <f t="shared" si="202"/>
        <v>10607408.867250163</v>
      </c>
    </row>
    <row r="302" spans="1:64" hidden="1" x14ac:dyDescent="0.25">
      <c r="A302" s="53">
        <v>4</v>
      </c>
      <c r="B302" s="53" t="s">
        <v>63</v>
      </c>
      <c r="C302" s="54" t="s">
        <v>64</v>
      </c>
      <c r="D302" s="54">
        <v>45412</v>
      </c>
      <c r="E302" s="55" t="s">
        <v>69</v>
      </c>
      <c r="F302" s="55" t="s">
        <v>66</v>
      </c>
      <c r="G302" s="56">
        <v>2025</v>
      </c>
      <c r="H302" s="57">
        <v>1293000</v>
      </c>
      <c r="I302" s="14">
        <f t="shared" si="178"/>
        <v>23735868.106492154</v>
      </c>
      <c r="J302" s="67">
        <v>25028868.106492154</v>
      </c>
      <c r="K302" s="57">
        <v>536000</v>
      </c>
      <c r="L302" s="14">
        <f t="shared" si="179"/>
        <v>10465431.062227428</v>
      </c>
      <c r="M302" s="67">
        <v>11001431.062227428</v>
      </c>
      <c r="N302" s="14">
        <f t="shared" si="180"/>
        <v>757000</v>
      </c>
      <c r="O302" s="14">
        <f t="shared" si="181"/>
        <v>13270437.044264726</v>
      </c>
      <c r="P302" s="15">
        <f t="shared" si="182"/>
        <v>14027437.044264726</v>
      </c>
      <c r="Q302" s="57">
        <v>629000</v>
      </c>
      <c r="R302" s="57">
        <v>260000</v>
      </c>
      <c r="S302" s="15">
        <f t="shared" si="203"/>
        <v>369000</v>
      </c>
      <c r="T302" s="14">
        <f t="shared" si="183"/>
        <v>664000</v>
      </c>
      <c r="U302" s="14">
        <f t="shared" si="184"/>
        <v>388000</v>
      </c>
      <c r="V302" s="14">
        <f t="shared" si="185"/>
        <v>24399868.106492154</v>
      </c>
      <c r="W302" s="14">
        <f t="shared" si="186"/>
        <v>13658437.044264726</v>
      </c>
      <c r="X302" s="70">
        <v>0</v>
      </c>
      <c r="Y302" s="14">
        <f t="shared" si="187"/>
        <v>0</v>
      </c>
      <c r="Z302" s="15">
        <f t="shared" si="188"/>
        <v>0</v>
      </c>
      <c r="AA302" s="57">
        <v>0</v>
      </c>
      <c r="AB302" s="57">
        <v>0</v>
      </c>
      <c r="AC302" s="15">
        <f t="shared" si="165"/>
        <v>0</v>
      </c>
      <c r="AD302" s="14">
        <f t="shared" si="189"/>
        <v>25028868.106492154</v>
      </c>
      <c r="AE302" s="15">
        <f t="shared" si="190"/>
        <v>0</v>
      </c>
      <c r="AF302" s="70">
        <v>0</v>
      </c>
      <c r="AG302" s="70">
        <v>0</v>
      </c>
      <c r="AH302" s="14">
        <f t="shared" si="166"/>
        <v>0</v>
      </c>
      <c r="AI302" s="15">
        <f t="shared" si="167"/>
        <v>0</v>
      </c>
      <c r="AJ302" s="16">
        <f t="shared" si="191"/>
        <v>14</v>
      </c>
      <c r="AK302" s="71">
        <v>15</v>
      </c>
      <c r="AL302" s="72">
        <v>5.2337707133441276E-2</v>
      </c>
      <c r="AM302" s="18">
        <f t="shared" si="168"/>
        <v>0.94222005902172357</v>
      </c>
      <c r="AN302" s="14">
        <f t="shared" si="192"/>
        <v>12869253.357991606</v>
      </c>
      <c r="AO302" s="15">
        <f t="shared" si="193"/>
        <v>0</v>
      </c>
      <c r="AP302" s="16">
        <f t="shared" si="194"/>
        <v>14</v>
      </c>
      <c r="AQ302" s="19">
        <f t="shared" si="195"/>
        <v>15</v>
      </c>
      <c r="AR302" s="17">
        <f t="shared" si="196"/>
        <v>5.2337707133441276E-2</v>
      </c>
      <c r="AS302" s="18">
        <f t="shared" si="169"/>
        <v>0.94222005902172357</v>
      </c>
      <c r="AT302" s="73">
        <v>0.87745652235414018</v>
      </c>
      <c r="AU302" s="14">
        <f t="shared" si="170"/>
        <v>0</v>
      </c>
      <c r="AV302" s="15">
        <f t="shared" si="200"/>
        <v>0</v>
      </c>
      <c r="AW302" s="74">
        <v>0</v>
      </c>
      <c r="AX302" s="14">
        <f t="shared" si="171"/>
        <v>0</v>
      </c>
      <c r="AY302" s="15">
        <f t="shared" si="172"/>
        <v>0</v>
      </c>
      <c r="AZ302" s="75">
        <v>0</v>
      </c>
      <c r="BA302" s="20">
        <f t="shared" si="173"/>
        <v>0</v>
      </c>
      <c r="BB302" s="20">
        <f t="shared" si="174"/>
        <v>0</v>
      </c>
      <c r="BC302" s="20">
        <f t="shared" si="175"/>
        <v>0</v>
      </c>
      <c r="BD302" s="21">
        <f t="shared" si="176"/>
        <v>0</v>
      </c>
      <c r="BE302" s="20">
        <f t="shared" si="197"/>
        <v>0</v>
      </c>
      <c r="BF302" s="20">
        <f t="shared" si="201"/>
        <v>0</v>
      </c>
      <c r="BG302" s="22">
        <f t="shared" si="204"/>
        <v>369000</v>
      </c>
      <c r="BH302" s="22">
        <f t="shared" si="177"/>
        <v>369000</v>
      </c>
      <c r="BI302" s="53">
        <v>0</v>
      </c>
      <c r="BJ302" s="22">
        <f t="shared" si="198"/>
        <v>0</v>
      </c>
      <c r="BK302" s="22">
        <f t="shared" si="199"/>
        <v>0</v>
      </c>
      <c r="BL302" s="23">
        <f t="shared" si="202"/>
        <v>369000</v>
      </c>
    </row>
    <row r="303" spans="1:64" hidden="1" x14ac:dyDescent="0.25">
      <c r="A303" s="53">
        <v>4</v>
      </c>
      <c r="B303" s="53" t="s">
        <v>63</v>
      </c>
      <c r="C303" s="54" t="s">
        <v>64</v>
      </c>
      <c r="D303" s="54">
        <v>45412</v>
      </c>
      <c r="E303" s="55" t="s">
        <v>70</v>
      </c>
      <c r="F303" s="55" t="s">
        <v>66</v>
      </c>
      <c r="G303" s="56">
        <v>2023</v>
      </c>
      <c r="H303" s="57">
        <v>24441269</v>
      </c>
      <c r="I303" s="14">
        <f t="shared" si="178"/>
        <v>0</v>
      </c>
      <c r="J303" s="67">
        <v>24441269</v>
      </c>
      <c r="K303" s="57">
        <v>8271812</v>
      </c>
      <c r="L303" s="14">
        <f t="shared" si="179"/>
        <v>0</v>
      </c>
      <c r="M303" s="67">
        <v>8271812</v>
      </c>
      <c r="N303" s="14">
        <f t="shared" si="180"/>
        <v>16169457</v>
      </c>
      <c r="O303" s="14">
        <f t="shared" si="181"/>
        <v>0</v>
      </c>
      <c r="P303" s="15">
        <f t="shared" si="182"/>
        <v>16169457</v>
      </c>
      <c r="Q303" s="57">
        <v>24441269</v>
      </c>
      <c r="R303" s="57">
        <v>8271812</v>
      </c>
      <c r="S303" s="15">
        <f t="shared" si="203"/>
        <v>16169457</v>
      </c>
      <c r="T303" s="14">
        <f t="shared" si="183"/>
        <v>0</v>
      </c>
      <c r="U303" s="14">
        <f t="shared" si="184"/>
        <v>0</v>
      </c>
      <c r="V303" s="14">
        <f t="shared" si="185"/>
        <v>0</v>
      </c>
      <c r="W303" s="14">
        <f t="shared" si="186"/>
        <v>0</v>
      </c>
      <c r="X303" s="70">
        <v>1</v>
      </c>
      <c r="Y303" s="14">
        <f t="shared" si="187"/>
        <v>0</v>
      </c>
      <c r="Z303" s="15">
        <f t="shared" si="188"/>
        <v>0</v>
      </c>
      <c r="AA303" s="57">
        <v>24441269</v>
      </c>
      <c r="AB303" s="57">
        <v>8271812</v>
      </c>
      <c r="AC303" s="15">
        <f t="shared" si="165"/>
        <v>16169457</v>
      </c>
      <c r="AD303" s="14">
        <f t="shared" si="189"/>
        <v>0</v>
      </c>
      <c r="AE303" s="15">
        <f t="shared" si="190"/>
        <v>0</v>
      </c>
      <c r="AF303" s="70">
        <v>1.0209999999999999</v>
      </c>
      <c r="AG303" s="70">
        <v>0</v>
      </c>
      <c r="AH303" s="14">
        <f t="shared" si="166"/>
        <v>0</v>
      </c>
      <c r="AI303" s="15">
        <f t="shared" si="167"/>
        <v>0</v>
      </c>
      <c r="AJ303" s="16">
        <f t="shared" si="191"/>
        <v>0</v>
      </c>
      <c r="AK303" s="71">
        <v>0</v>
      </c>
      <c r="AL303" s="72">
        <v>0</v>
      </c>
      <c r="AM303" s="18">
        <f t="shared" si="168"/>
        <v>1</v>
      </c>
      <c r="AN303" s="14">
        <f t="shared" si="192"/>
        <v>0</v>
      </c>
      <c r="AO303" s="15">
        <f t="shared" si="193"/>
        <v>0</v>
      </c>
      <c r="AP303" s="16">
        <f t="shared" si="194"/>
        <v>0</v>
      </c>
      <c r="AQ303" s="19">
        <f t="shared" si="195"/>
        <v>0</v>
      </c>
      <c r="AR303" s="17">
        <f t="shared" si="196"/>
        <v>0</v>
      </c>
      <c r="AS303" s="18">
        <f t="shared" si="169"/>
        <v>1</v>
      </c>
      <c r="AT303" s="73">
        <v>0.86200560565592232</v>
      </c>
      <c r="AU303" s="14">
        <f t="shared" si="170"/>
        <v>0</v>
      </c>
      <c r="AV303" s="15">
        <f t="shared" si="200"/>
        <v>0</v>
      </c>
      <c r="AW303" s="74">
        <v>8.839848032475417E-2</v>
      </c>
      <c r="AX303" s="14">
        <f t="shared" si="171"/>
        <v>0</v>
      </c>
      <c r="AY303" s="15">
        <f t="shared" si="172"/>
        <v>0</v>
      </c>
      <c r="AZ303" s="75">
        <v>1.35E-2</v>
      </c>
      <c r="BA303" s="20">
        <f t="shared" si="173"/>
        <v>0</v>
      </c>
      <c r="BB303" s="20">
        <f t="shared" si="174"/>
        <v>0</v>
      </c>
      <c r="BC303" s="20">
        <f t="shared" si="175"/>
        <v>0</v>
      </c>
      <c r="BD303" s="21">
        <f t="shared" si="176"/>
        <v>0</v>
      </c>
      <c r="BE303" s="20">
        <f t="shared" si="197"/>
        <v>0</v>
      </c>
      <c r="BF303" s="20">
        <f t="shared" si="201"/>
        <v>0</v>
      </c>
      <c r="BG303" s="22">
        <f t="shared" si="204"/>
        <v>0</v>
      </c>
      <c r="BH303" s="22">
        <f t="shared" si="177"/>
        <v>0</v>
      </c>
      <c r="BI303" s="53">
        <v>1</v>
      </c>
      <c r="BJ303" s="22">
        <f t="shared" si="198"/>
        <v>0</v>
      </c>
      <c r="BK303" s="22">
        <f t="shared" si="199"/>
        <v>0</v>
      </c>
      <c r="BL303" s="23">
        <f t="shared" si="202"/>
        <v>0</v>
      </c>
    </row>
    <row r="304" spans="1:64" hidden="1" x14ac:dyDescent="0.25">
      <c r="A304" s="53">
        <v>4</v>
      </c>
      <c r="B304" s="53" t="s">
        <v>63</v>
      </c>
      <c r="C304" s="54" t="s">
        <v>64</v>
      </c>
      <c r="D304" s="54">
        <v>45412</v>
      </c>
      <c r="E304" s="55" t="s">
        <v>70</v>
      </c>
      <c r="F304" s="55" t="s">
        <v>66</v>
      </c>
      <c r="G304" s="56">
        <v>2024</v>
      </c>
      <c r="H304" s="57">
        <v>22455000</v>
      </c>
      <c r="I304" s="14">
        <f t="shared" si="178"/>
        <v>8687000</v>
      </c>
      <c r="J304" s="67">
        <v>31142000</v>
      </c>
      <c r="K304" s="57">
        <v>8061000</v>
      </c>
      <c r="L304" s="14">
        <f t="shared" si="179"/>
        <v>3119000</v>
      </c>
      <c r="M304" s="67">
        <v>11180000</v>
      </c>
      <c r="N304" s="14">
        <f t="shared" si="180"/>
        <v>14394000</v>
      </c>
      <c r="O304" s="14">
        <f t="shared" si="181"/>
        <v>5568000</v>
      </c>
      <c r="P304" s="15">
        <f t="shared" si="182"/>
        <v>19962000</v>
      </c>
      <c r="Q304" s="57">
        <v>20612000</v>
      </c>
      <c r="R304" s="57">
        <v>7399000</v>
      </c>
      <c r="S304" s="15">
        <f t="shared" si="203"/>
        <v>13213000</v>
      </c>
      <c r="T304" s="14">
        <f t="shared" si="183"/>
        <v>1843000</v>
      </c>
      <c r="U304" s="14">
        <f t="shared" si="184"/>
        <v>1181000</v>
      </c>
      <c r="V304" s="14">
        <f t="shared" si="185"/>
        <v>10530000</v>
      </c>
      <c r="W304" s="14">
        <f t="shared" si="186"/>
        <v>6749000</v>
      </c>
      <c r="X304" s="70">
        <v>1</v>
      </c>
      <c r="Y304" s="14">
        <f t="shared" si="187"/>
        <v>1181000</v>
      </c>
      <c r="Z304" s="15">
        <f t="shared" si="188"/>
        <v>6749000</v>
      </c>
      <c r="AA304" s="57">
        <v>10251071</v>
      </c>
      <c r="AB304" s="57">
        <v>3679976.9909151634</v>
      </c>
      <c r="AC304" s="15">
        <f t="shared" si="165"/>
        <v>6571094.0090848366</v>
      </c>
      <c r="AD304" s="14">
        <f t="shared" si="189"/>
        <v>20890929</v>
      </c>
      <c r="AE304" s="15">
        <f t="shared" si="190"/>
        <v>20890929</v>
      </c>
      <c r="AF304" s="70">
        <v>1.0209999999999999</v>
      </c>
      <c r="AG304" s="70">
        <v>0</v>
      </c>
      <c r="AH304" s="14">
        <f t="shared" si="166"/>
        <v>21329638.509</v>
      </c>
      <c r="AI304" s="15">
        <f t="shared" si="167"/>
        <v>21329638.509</v>
      </c>
      <c r="AJ304" s="16">
        <f t="shared" si="191"/>
        <v>4</v>
      </c>
      <c r="AK304" s="71">
        <v>9</v>
      </c>
      <c r="AL304" s="72">
        <v>5.2555040428474031E-2</v>
      </c>
      <c r="AM304" s="18">
        <f t="shared" si="168"/>
        <v>0.98307139996490389</v>
      </c>
      <c r="AN304" s="14">
        <f t="shared" si="192"/>
        <v>6634748.8783631362</v>
      </c>
      <c r="AO304" s="15">
        <f t="shared" si="193"/>
        <v>6634748.8783631362</v>
      </c>
      <c r="AP304" s="16">
        <f t="shared" si="194"/>
        <v>4</v>
      </c>
      <c r="AQ304" s="19">
        <f t="shared" si="195"/>
        <v>9</v>
      </c>
      <c r="AR304" s="17">
        <f t="shared" si="196"/>
        <v>5.2555040428474031E-2</v>
      </c>
      <c r="AS304" s="18">
        <f t="shared" si="169"/>
        <v>0.98307139996490389</v>
      </c>
      <c r="AT304" s="73">
        <v>0.86200560565592232</v>
      </c>
      <c r="AU304" s="14">
        <f t="shared" si="170"/>
        <v>18075014.184916254</v>
      </c>
      <c r="AV304" s="15">
        <f t="shared" si="200"/>
        <v>18075014.184916254</v>
      </c>
      <c r="AW304" s="74">
        <v>8.839848032475417E-2</v>
      </c>
      <c r="AX304" s="14">
        <f t="shared" si="171"/>
        <v>1885507.6300719553</v>
      </c>
      <c r="AY304" s="15">
        <f t="shared" si="172"/>
        <v>1597803.785794972</v>
      </c>
      <c r="AZ304" s="75">
        <v>1.35E-2</v>
      </c>
      <c r="BA304" s="20">
        <f t="shared" si="173"/>
        <v>282027.54149999999</v>
      </c>
      <c r="BB304" s="20">
        <f t="shared" si="174"/>
        <v>277253.21005106502</v>
      </c>
      <c r="BC304" s="20">
        <f t="shared" si="175"/>
        <v>282027.54149999999</v>
      </c>
      <c r="BD304" s="21">
        <f t="shared" si="176"/>
        <v>277253.21005106502</v>
      </c>
      <c r="BE304" s="20">
        <f t="shared" si="197"/>
        <v>16748173.680571955</v>
      </c>
      <c r="BF304" s="20">
        <f t="shared" si="201"/>
        <v>13315322.302399155</v>
      </c>
      <c r="BG304" s="22">
        <f t="shared" si="204"/>
        <v>6641905.9909151634</v>
      </c>
      <c r="BH304" s="22">
        <f t="shared" si="177"/>
        <v>-6673416.3114839913</v>
      </c>
      <c r="BI304" s="53">
        <v>1</v>
      </c>
      <c r="BJ304" s="22">
        <f t="shared" si="198"/>
        <v>10106267.68965679</v>
      </c>
      <c r="BK304" s="22">
        <f t="shared" si="199"/>
        <v>6673416.3114839913</v>
      </c>
      <c r="BL304" s="23">
        <f t="shared" si="202"/>
        <v>13315322.302399155</v>
      </c>
    </row>
    <row r="305" spans="1:64" hidden="1" x14ac:dyDescent="0.25">
      <c r="A305" s="53">
        <v>4</v>
      </c>
      <c r="B305" s="53" t="s">
        <v>63</v>
      </c>
      <c r="C305" s="54" t="s">
        <v>64</v>
      </c>
      <c r="D305" s="54">
        <v>45412</v>
      </c>
      <c r="E305" s="55" t="s">
        <v>70</v>
      </c>
      <c r="F305" s="55" t="s">
        <v>66</v>
      </c>
      <c r="G305" s="56">
        <v>2025</v>
      </c>
      <c r="H305" s="57">
        <v>1909000</v>
      </c>
      <c r="I305" s="14">
        <f t="shared" si="178"/>
        <v>27378212.103479598</v>
      </c>
      <c r="J305" s="67">
        <v>29287212.103479598</v>
      </c>
      <c r="K305" s="57">
        <v>686000</v>
      </c>
      <c r="L305" s="14">
        <f t="shared" si="179"/>
        <v>10174027.21838844</v>
      </c>
      <c r="M305" s="67">
        <v>10860027.21838844</v>
      </c>
      <c r="N305" s="14">
        <f t="shared" si="180"/>
        <v>1223000</v>
      </c>
      <c r="O305" s="14">
        <f t="shared" si="181"/>
        <v>17204184.885091156</v>
      </c>
      <c r="P305" s="15">
        <f t="shared" si="182"/>
        <v>18427184.885091156</v>
      </c>
      <c r="Q305" s="57">
        <v>976000</v>
      </c>
      <c r="R305" s="57">
        <v>351000</v>
      </c>
      <c r="S305" s="15">
        <f t="shared" si="203"/>
        <v>625000</v>
      </c>
      <c r="T305" s="14">
        <f t="shared" si="183"/>
        <v>933000</v>
      </c>
      <c r="U305" s="14">
        <f t="shared" si="184"/>
        <v>598000</v>
      </c>
      <c r="V305" s="14">
        <f t="shared" si="185"/>
        <v>28311212.103479598</v>
      </c>
      <c r="W305" s="14">
        <f t="shared" si="186"/>
        <v>17802184.885091156</v>
      </c>
      <c r="X305" s="70">
        <v>0</v>
      </c>
      <c r="Y305" s="14">
        <f t="shared" si="187"/>
        <v>0</v>
      </c>
      <c r="Z305" s="15">
        <f t="shared" si="188"/>
        <v>0</v>
      </c>
      <c r="AA305" s="57">
        <v>0</v>
      </c>
      <c r="AB305" s="57">
        <v>0</v>
      </c>
      <c r="AC305" s="15">
        <f t="shared" si="165"/>
        <v>0</v>
      </c>
      <c r="AD305" s="14">
        <f t="shared" si="189"/>
        <v>29287212.103479598</v>
      </c>
      <c r="AE305" s="15">
        <f t="shared" si="190"/>
        <v>0</v>
      </c>
      <c r="AF305" s="70">
        <v>0</v>
      </c>
      <c r="AG305" s="70">
        <v>0</v>
      </c>
      <c r="AH305" s="14">
        <f t="shared" si="166"/>
        <v>0</v>
      </c>
      <c r="AI305" s="15">
        <f t="shared" si="167"/>
        <v>0</v>
      </c>
      <c r="AJ305" s="16">
        <f t="shared" si="191"/>
        <v>14</v>
      </c>
      <c r="AK305" s="71">
        <v>15</v>
      </c>
      <c r="AL305" s="72">
        <v>5.2337707133441276E-2</v>
      </c>
      <c r="AM305" s="18">
        <f t="shared" si="168"/>
        <v>0.94222005902172357</v>
      </c>
      <c r="AN305" s="14">
        <f t="shared" si="192"/>
        <v>16773575.693146223</v>
      </c>
      <c r="AO305" s="15">
        <f t="shared" si="193"/>
        <v>0</v>
      </c>
      <c r="AP305" s="16">
        <f t="shared" si="194"/>
        <v>14</v>
      </c>
      <c r="AQ305" s="19">
        <f t="shared" si="195"/>
        <v>15</v>
      </c>
      <c r="AR305" s="17">
        <f t="shared" si="196"/>
        <v>5.2337707133441276E-2</v>
      </c>
      <c r="AS305" s="18">
        <f t="shared" si="169"/>
        <v>0.94222005902172357</v>
      </c>
      <c r="AT305" s="73">
        <v>0.86200560565592232</v>
      </c>
      <c r="AU305" s="14">
        <f t="shared" si="170"/>
        <v>0</v>
      </c>
      <c r="AV305" s="15">
        <f t="shared" si="200"/>
        <v>0</v>
      </c>
      <c r="AW305" s="74">
        <v>0</v>
      </c>
      <c r="AX305" s="14">
        <f t="shared" si="171"/>
        <v>0</v>
      </c>
      <c r="AY305" s="15">
        <f t="shared" si="172"/>
        <v>0</v>
      </c>
      <c r="AZ305" s="75">
        <v>0</v>
      </c>
      <c r="BA305" s="20">
        <f t="shared" si="173"/>
        <v>0</v>
      </c>
      <c r="BB305" s="20">
        <f t="shared" si="174"/>
        <v>0</v>
      </c>
      <c r="BC305" s="20">
        <f t="shared" si="175"/>
        <v>0</v>
      </c>
      <c r="BD305" s="21">
        <f t="shared" si="176"/>
        <v>0</v>
      </c>
      <c r="BE305" s="20">
        <f t="shared" si="197"/>
        <v>0</v>
      </c>
      <c r="BF305" s="20">
        <f t="shared" si="201"/>
        <v>0</v>
      </c>
      <c r="BG305" s="22">
        <f t="shared" si="204"/>
        <v>625000</v>
      </c>
      <c r="BH305" s="22">
        <f t="shared" si="177"/>
        <v>625000</v>
      </c>
      <c r="BI305" s="53">
        <v>0</v>
      </c>
      <c r="BJ305" s="22">
        <f t="shared" si="198"/>
        <v>0</v>
      </c>
      <c r="BK305" s="22">
        <f t="shared" si="199"/>
        <v>0</v>
      </c>
      <c r="BL305" s="23">
        <f t="shared" si="202"/>
        <v>625000</v>
      </c>
    </row>
    <row r="306" spans="1:64" hidden="1" x14ac:dyDescent="0.25">
      <c r="A306" s="53">
        <v>4</v>
      </c>
      <c r="B306" s="53" t="s">
        <v>63</v>
      </c>
      <c r="C306" s="54" t="s">
        <v>64</v>
      </c>
      <c r="D306" s="54">
        <v>45412</v>
      </c>
      <c r="E306" s="55" t="s">
        <v>71</v>
      </c>
      <c r="F306" s="55" t="s">
        <v>66</v>
      </c>
      <c r="G306" s="56">
        <v>2023</v>
      </c>
      <c r="H306" s="57">
        <v>4220254</v>
      </c>
      <c r="I306" s="14">
        <f t="shared" si="178"/>
        <v>0</v>
      </c>
      <c r="J306" s="67">
        <v>4220254</v>
      </c>
      <c r="K306" s="57">
        <v>1334830</v>
      </c>
      <c r="L306" s="14">
        <f t="shared" si="179"/>
        <v>0</v>
      </c>
      <c r="M306" s="67">
        <v>1334830</v>
      </c>
      <c r="N306" s="14">
        <f t="shared" si="180"/>
        <v>2885424</v>
      </c>
      <c r="O306" s="14">
        <f t="shared" si="181"/>
        <v>0</v>
      </c>
      <c r="P306" s="15">
        <f t="shared" si="182"/>
        <v>2885424</v>
      </c>
      <c r="Q306" s="57">
        <v>4220254</v>
      </c>
      <c r="R306" s="57">
        <v>1334830</v>
      </c>
      <c r="S306" s="15">
        <f t="shared" si="203"/>
        <v>2885424</v>
      </c>
      <c r="T306" s="14">
        <f t="shared" si="183"/>
        <v>0</v>
      </c>
      <c r="U306" s="14">
        <f t="shared" si="184"/>
        <v>0</v>
      </c>
      <c r="V306" s="14">
        <f t="shared" si="185"/>
        <v>0</v>
      </c>
      <c r="W306" s="14">
        <f t="shared" si="186"/>
        <v>0</v>
      </c>
      <c r="X306" s="70">
        <v>1</v>
      </c>
      <c r="Y306" s="14">
        <f t="shared" si="187"/>
        <v>0</v>
      </c>
      <c r="Z306" s="15">
        <f t="shared" si="188"/>
        <v>0</v>
      </c>
      <c r="AA306" s="57">
        <v>4220254</v>
      </c>
      <c r="AB306" s="57">
        <v>1334830</v>
      </c>
      <c r="AC306" s="15">
        <f t="shared" si="165"/>
        <v>2885424</v>
      </c>
      <c r="AD306" s="14">
        <f t="shared" si="189"/>
        <v>0</v>
      </c>
      <c r="AE306" s="15">
        <f t="shared" si="190"/>
        <v>0</v>
      </c>
      <c r="AF306" s="70">
        <v>1</v>
      </c>
      <c r="AG306" s="70">
        <v>0</v>
      </c>
      <c r="AH306" s="14">
        <f t="shared" si="166"/>
        <v>0</v>
      </c>
      <c r="AI306" s="15">
        <f t="shared" si="167"/>
        <v>0</v>
      </c>
      <c r="AJ306" s="16">
        <f t="shared" si="191"/>
        <v>0</v>
      </c>
      <c r="AK306" s="71">
        <v>0</v>
      </c>
      <c r="AL306" s="72">
        <v>0</v>
      </c>
      <c r="AM306" s="18">
        <f t="shared" si="168"/>
        <v>1</v>
      </c>
      <c r="AN306" s="14">
        <f t="shared" si="192"/>
        <v>0</v>
      </c>
      <c r="AO306" s="15">
        <f t="shared" si="193"/>
        <v>0</v>
      </c>
      <c r="AP306" s="16">
        <f t="shared" si="194"/>
        <v>0</v>
      </c>
      <c r="AQ306" s="19">
        <f t="shared" si="195"/>
        <v>0</v>
      </c>
      <c r="AR306" s="17">
        <f t="shared" si="196"/>
        <v>0</v>
      </c>
      <c r="AS306" s="18">
        <f t="shared" si="169"/>
        <v>1</v>
      </c>
      <c r="AT306" s="73">
        <v>0.89014911840146116</v>
      </c>
      <c r="AU306" s="14">
        <f t="shared" si="170"/>
        <v>0</v>
      </c>
      <c r="AV306" s="15">
        <f t="shared" si="200"/>
        <v>0</v>
      </c>
      <c r="AW306" s="74">
        <v>7.3309423347455327E-2</v>
      </c>
      <c r="AX306" s="14">
        <f t="shared" si="171"/>
        <v>0</v>
      </c>
      <c r="AY306" s="15">
        <f t="shared" si="172"/>
        <v>0</v>
      </c>
      <c r="AZ306" s="75">
        <v>1.9599999999999999E-2</v>
      </c>
      <c r="BA306" s="20">
        <f t="shared" si="173"/>
        <v>0</v>
      </c>
      <c r="BB306" s="20">
        <f t="shared" si="174"/>
        <v>0</v>
      </c>
      <c r="BC306" s="20">
        <f t="shared" si="175"/>
        <v>0</v>
      </c>
      <c r="BD306" s="21">
        <f t="shared" si="176"/>
        <v>0</v>
      </c>
      <c r="BE306" s="20">
        <f t="shared" si="197"/>
        <v>0</v>
      </c>
      <c r="BF306" s="20">
        <f t="shared" si="201"/>
        <v>0</v>
      </c>
      <c r="BG306" s="22">
        <f t="shared" si="204"/>
        <v>0</v>
      </c>
      <c r="BH306" s="22">
        <f t="shared" si="177"/>
        <v>0</v>
      </c>
      <c r="BI306" s="53">
        <v>1</v>
      </c>
      <c r="BJ306" s="22">
        <f t="shared" si="198"/>
        <v>0</v>
      </c>
      <c r="BK306" s="22">
        <f t="shared" si="199"/>
        <v>0</v>
      </c>
      <c r="BL306" s="23">
        <f t="shared" si="202"/>
        <v>0</v>
      </c>
    </row>
    <row r="307" spans="1:64" hidden="1" x14ac:dyDescent="0.25">
      <c r="A307" s="53">
        <v>4</v>
      </c>
      <c r="B307" s="53" t="s">
        <v>63</v>
      </c>
      <c r="C307" s="54" t="s">
        <v>64</v>
      </c>
      <c r="D307" s="54">
        <v>45412</v>
      </c>
      <c r="E307" s="55" t="s">
        <v>71</v>
      </c>
      <c r="F307" s="55" t="s">
        <v>66</v>
      </c>
      <c r="G307" s="56">
        <v>2024</v>
      </c>
      <c r="H307" s="57">
        <v>2943000</v>
      </c>
      <c r="I307" s="14">
        <f t="shared" si="178"/>
        <v>967000</v>
      </c>
      <c r="J307" s="67">
        <v>3910000</v>
      </c>
      <c r="K307" s="57">
        <v>1040000</v>
      </c>
      <c r="L307" s="14">
        <f t="shared" si="179"/>
        <v>341000</v>
      </c>
      <c r="M307" s="67">
        <v>1381000</v>
      </c>
      <c r="N307" s="14">
        <f t="shared" si="180"/>
        <v>1903000</v>
      </c>
      <c r="O307" s="14">
        <f t="shared" si="181"/>
        <v>626000</v>
      </c>
      <c r="P307" s="15">
        <f t="shared" si="182"/>
        <v>2529000</v>
      </c>
      <c r="Q307" s="57">
        <v>2671000</v>
      </c>
      <c r="R307" s="57">
        <v>944000</v>
      </c>
      <c r="S307" s="15">
        <f t="shared" si="203"/>
        <v>1727000</v>
      </c>
      <c r="T307" s="14">
        <f t="shared" si="183"/>
        <v>272000</v>
      </c>
      <c r="U307" s="14">
        <f t="shared" si="184"/>
        <v>176000</v>
      </c>
      <c r="V307" s="14">
        <f t="shared" si="185"/>
        <v>1239000</v>
      </c>
      <c r="W307" s="14">
        <f t="shared" si="186"/>
        <v>802000</v>
      </c>
      <c r="X307" s="70">
        <v>1</v>
      </c>
      <c r="Y307" s="14">
        <f t="shared" si="187"/>
        <v>176000</v>
      </c>
      <c r="Z307" s="15">
        <f t="shared" si="188"/>
        <v>802000</v>
      </c>
      <c r="AA307" s="57">
        <v>1355156</v>
      </c>
      <c r="AB307" s="57">
        <v>478886.25212368334</v>
      </c>
      <c r="AC307" s="15">
        <f t="shared" si="165"/>
        <v>876269.74787631666</v>
      </c>
      <c r="AD307" s="14">
        <f t="shared" si="189"/>
        <v>2554844</v>
      </c>
      <c r="AE307" s="15">
        <f t="shared" si="190"/>
        <v>2554844</v>
      </c>
      <c r="AF307" s="70">
        <v>1</v>
      </c>
      <c r="AG307" s="70">
        <v>0</v>
      </c>
      <c r="AH307" s="14">
        <f t="shared" si="166"/>
        <v>2554844</v>
      </c>
      <c r="AI307" s="15">
        <f t="shared" si="167"/>
        <v>2554844</v>
      </c>
      <c r="AJ307" s="16">
        <f t="shared" si="191"/>
        <v>4</v>
      </c>
      <c r="AK307" s="71">
        <v>9</v>
      </c>
      <c r="AL307" s="72">
        <v>5.2555040428474031E-2</v>
      </c>
      <c r="AM307" s="18">
        <f t="shared" si="168"/>
        <v>0.98307139996490389</v>
      </c>
      <c r="AN307" s="14">
        <f t="shared" si="192"/>
        <v>788423.2627718529</v>
      </c>
      <c r="AO307" s="15">
        <f t="shared" si="193"/>
        <v>788423.2627718529</v>
      </c>
      <c r="AP307" s="16">
        <f t="shared" si="194"/>
        <v>4</v>
      </c>
      <c r="AQ307" s="19">
        <f t="shared" si="195"/>
        <v>9</v>
      </c>
      <c r="AR307" s="17">
        <f t="shared" si="196"/>
        <v>5.2555040428474031E-2</v>
      </c>
      <c r="AS307" s="18">
        <f t="shared" si="169"/>
        <v>0.98307139996490389</v>
      </c>
      <c r="AT307" s="73">
        <v>0.89014911840146116</v>
      </c>
      <c r="AU307" s="14">
        <f t="shared" si="170"/>
        <v>2235693.2452095277</v>
      </c>
      <c r="AV307" s="15">
        <f t="shared" si="200"/>
        <v>2235693.2452095277</v>
      </c>
      <c r="AW307" s="74">
        <v>7.3309423347455327E-2</v>
      </c>
      <c r="AX307" s="14">
        <f t="shared" si="171"/>
        <v>187294.14038270616</v>
      </c>
      <c r="AY307" s="15">
        <f t="shared" si="172"/>
        <v>163897.3825881115</v>
      </c>
      <c r="AZ307" s="75">
        <v>1.9599999999999999E-2</v>
      </c>
      <c r="BA307" s="20">
        <f t="shared" si="173"/>
        <v>50074.9424</v>
      </c>
      <c r="BB307" s="20">
        <f t="shared" si="174"/>
        <v>49227.243728329922</v>
      </c>
      <c r="BC307" s="20">
        <f t="shared" si="175"/>
        <v>50074.9424</v>
      </c>
      <c r="BD307" s="21">
        <f t="shared" si="176"/>
        <v>49227.243728329922</v>
      </c>
      <c r="BE307" s="20">
        <f t="shared" si="197"/>
        <v>1990213.0827827062</v>
      </c>
      <c r="BF307" s="20">
        <f t="shared" si="201"/>
        <v>1660394.6087541161</v>
      </c>
      <c r="BG307" s="22">
        <f t="shared" si="204"/>
        <v>850730.25212368334</v>
      </c>
      <c r="BH307" s="22">
        <f t="shared" si="177"/>
        <v>-809664.35663043277</v>
      </c>
      <c r="BI307" s="53">
        <v>1</v>
      </c>
      <c r="BJ307" s="22">
        <f t="shared" si="198"/>
        <v>1139482.830659023</v>
      </c>
      <c r="BK307" s="22">
        <f t="shared" si="199"/>
        <v>809664.35663043277</v>
      </c>
      <c r="BL307" s="23">
        <f t="shared" si="202"/>
        <v>1660394.6087541161</v>
      </c>
    </row>
    <row r="308" spans="1:64" hidden="1" x14ac:dyDescent="0.25">
      <c r="A308" s="53">
        <v>4</v>
      </c>
      <c r="B308" s="53" t="s">
        <v>63</v>
      </c>
      <c r="C308" s="54" t="s">
        <v>64</v>
      </c>
      <c r="D308" s="54">
        <v>45412</v>
      </c>
      <c r="E308" s="55" t="s">
        <v>71</v>
      </c>
      <c r="F308" s="55" t="s">
        <v>66</v>
      </c>
      <c r="G308" s="56">
        <v>2025</v>
      </c>
      <c r="H308" s="57">
        <v>286000</v>
      </c>
      <c r="I308" s="14">
        <f t="shared" si="178"/>
        <v>3623999.9999999995</v>
      </c>
      <c r="J308" s="67">
        <v>3909999.9999999995</v>
      </c>
      <c r="K308" s="57">
        <v>101000</v>
      </c>
      <c r="L308" s="14">
        <f t="shared" si="179"/>
        <v>1279999.9999999998</v>
      </c>
      <c r="M308" s="67">
        <v>1380999.9999999998</v>
      </c>
      <c r="N308" s="14">
        <f t="shared" si="180"/>
        <v>185000</v>
      </c>
      <c r="O308" s="14">
        <f t="shared" si="181"/>
        <v>2344000</v>
      </c>
      <c r="P308" s="15">
        <f t="shared" si="182"/>
        <v>2529000</v>
      </c>
      <c r="Q308" s="57">
        <v>148000</v>
      </c>
      <c r="R308" s="57">
        <v>52000</v>
      </c>
      <c r="S308" s="15">
        <f t="shared" si="203"/>
        <v>96000</v>
      </c>
      <c r="T308" s="14">
        <f t="shared" si="183"/>
        <v>138000</v>
      </c>
      <c r="U308" s="14">
        <f t="shared" si="184"/>
        <v>89000</v>
      </c>
      <c r="V308" s="14">
        <f t="shared" si="185"/>
        <v>3761999.9999999995</v>
      </c>
      <c r="W308" s="14">
        <f t="shared" si="186"/>
        <v>2433000</v>
      </c>
      <c r="X308" s="70">
        <v>0</v>
      </c>
      <c r="Y308" s="14">
        <f t="shared" si="187"/>
        <v>0</v>
      </c>
      <c r="Z308" s="15">
        <f t="shared" si="188"/>
        <v>0</v>
      </c>
      <c r="AA308" s="57">
        <v>0</v>
      </c>
      <c r="AB308" s="57">
        <v>0</v>
      </c>
      <c r="AC308" s="15">
        <f t="shared" si="165"/>
        <v>0</v>
      </c>
      <c r="AD308" s="14">
        <f t="shared" si="189"/>
        <v>3909999.9999999995</v>
      </c>
      <c r="AE308" s="15">
        <f t="shared" si="190"/>
        <v>0</v>
      </c>
      <c r="AF308" s="70">
        <v>0</v>
      </c>
      <c r="AG308" s="70">
        <v>0</v>
      </c>
      <c r="AH308" s="14">
        <f t="shared" si="166"/>
        <v>0</v>
      </c>
      <c r="AI308" s="15">
        <f t="shared" si="167"/>
        <v>0</v>
      </c>
      <c r="AJ308" s="16">
        <f t="shared" si="191"/>
        <v>14</v>
      </c>
      <c r="AK308" s="71">
        <v>15</v>
      </c>
      <c r="AL308" s="72">
        <v>5.2337707133441276E-2</v>
      </c>
      <c r="AM308" s="18">
        <f t="shared" si="168"/>
        <v>0.94222005902172357</v>
      </c>
      <c r="AN308" s="14">
        <f t="shared" si="192"/>
        <v>2292421.4035998536</v>
      </c>
      <c r="AO308" s="15">
        <f t="shared" si="193"/>
        <v>0</v>
      </c>
      <c r="AP308" s="16">
        <f t="shared" si="194"/>
        <v>14</v>
      </c>
      <c r="AQ308" s="19">
        <f t="shared" si="195"/>
        <v>15</v>
      </c>
      <c r="AR308" s="17">
        <f t="shared" si="196"/>
        <v>5.2337707133441276E-2</v>
      </c>
      <c r="AS308" s="18">
        <f t="shared" si="169"/>
        <v>0.94222005902172357</v>
      </c>
      <c r="AT308" s="73">
        <v>0.89014911840146116</v>
      </c>
      <c r="AU308" s="14">
        <f t="shared" si="170"/>
        <v>0</v>
      </c>
      <c r="AV308" s="15">
        <f t="shared" si="200"/>
        <v>0</v>
      </c>
      <c r="AW308" s="74">
        <v>0</v>
      </c>
      <c r="AX308" s="14">
        <f t="shared" si="171"/>
        <v>0</v>
      </c>
      <c r="AY308" s="15">
        <f t="shared" si="172"/>
        <v>0</v>
      </c>
      <c r="AZ308" s="75">
        <v>0</v>
      </c>
      <c r="BA308" s="20">
        <f t="shared" si="173"/>
        <v>0</v>
      </c>
      <c r="BB308" s="20">
        <f t="shared" si="174"/>
        <v>0</v>
      </c>
      <c r="BC308" s="20">
        <f t="shared" si="175"/>
        <v>0</v>
      </c>
      <c r="BD308" s="21">
        <f t="shared" si="176"/>
        <v>0</v>
      </c>
      <c r="BE308" s="20">
        <f t="shared" si="197"/>
        <v>0</v>
      </c>
      <c r="BF308" s="20">
        <f t="shared" si="201"/>
        <v>0</v>
      </c>
      <c r="BG308" s="22">
        <f t="shared" si="204"/>
        <v>96000</v>
      </c>
      <c r="BH308" s="22">
        <f t="shared" si="177"/>
        <v>96000</v>
      </c>
      <c r="BI308" s="53">
        <v>0</v>
      </c>
      <c r="BJ308" s="22">
        <f t="shared" si="198"/>
        <v>0</v>
      </c>
      <c r="BK308" s="22">
        <f t="shared" si="199"/>
        <v>0</v>
      </c>
      <c r="BL308" s="23">
        <f t="shared" si="202"/>
        <v>96000</v>
      </c>
    </row>
    <row r="309" spans="1:64" hidden="1" x14ac:dyDescent="0.25">
      <c r="A309" s="53">
        <v>4</v>
      </c>
      <c r="B309" s="53" t="s">
        <v>63</v>
      </c>
      <c r="C309" s="54" t="s">
        <v>64</v>
      </c>
      <c r="D309" s="54">
        <v>45443</v>
      </c>
      <c r="E309" s="55" t="s">
        <v>65</v>
      </c>
      <c r="F309" s="55" t="s">
        <v>66</v>
      </c>
      <c r="G309" s="56">
        <v>2023</v>
      </c>
      <c r="H309" s="57">
        <v>525829018</v>
      </c>
      <c r="I309" s="14">
        <f t="shared" si="178"/>
        <v>0</v>
      </c>
      <c r="J309" s="67">
        <v>525829018</v>
      </c>
      <c r="K309" s="57">
        <v>157396496</v>
      </c>
      <c r="L309" s="14">
        <f t="shared" si="179"/>
        <v>0</v>
      </c>
      <c r="M309" s="67">
        <v>157396496</v>
      </c>
      <c r="N309" s="14">
        <f t="shared" si="180"/>
        <v>368432522</v>
      </c>
      <c r="O309" s="14">
        <f t="shared" si="181"/>
        <v>0</v>
      </c>
      <c r="P309" s="15">
        <f t="shared" si="182"/>
        <v>368432522</v>
      </c>
      <c r="Q309" s="57">
        <v>525829018</v>
      </c>
      <c r="R309" s="57">
        <v>157396496</v>
      </c>
      <c r="S309" s="15">
        <f t="shared" si="203"/>
        <v>368432522</v>
      </c>
      <c r="T309" s="14">
        <f t="shared" si="183"/>
        <v>0</v>
      </c>
      <c r="U309" s="14">
        <f t="shared" si="184"/>
        <v>0</v>
      </c>
      <c r="V309" s="14">
        <f t="shared" si="185"/>
        <v>0</v>
      </c>
      <c r="W309" s="14">
        <f t="shared" si="186"/>
        <v>0</v>
      </c>
      <c r="X309" s="70">
        <v>1</v>
      </c>
      <c r="Y309" s="14">
        <f t="shared" si="187"/>
        <v>0</v>
      </c>
      <c r="Z309" s="15">
        <f t="shared" si="188"/>
        <v>0</v>
      </c>
      <c r="AA309" s="57">
        <v>525829018</v>
      </c>
      <c r="AB309" s="57">
        <v>157396496</v>
      </c>
      <c r="AC309" s="15">
        <f t="shared" si="165"/>
        <v>368432522</v>
      </c>
      <c r="AD309" s="14">
        <f t="shared" si="189"/>
        <v>0</v>
      </c>
      <c r="AE309" s="15">
        <f t="shared" si="190"/>
        <v>0</v>
      </c>
      <c r="AF309" s="70">
        <v>1.22</v>
      </c>
      <c r="AG309" s="70">
        <v>0</v>
      </c>
      <c r="AH309" s="14">
        <f t="shared" si="166"/>
        <v>0</v>
      </c>
      <c r="AI309" s="15">
        <f t="shared" si="167"/>
        <v>0</v>
      </c>
      <c r="AJ309" s="16">
        <f t="shared" si="191"/>
        <v>0</v>
      </c>
      <c r="AK309" s="71">
        <v>0</v>
      </c>
      <c r="AL309" s="72">
        <v>0</v>
      </c>
      <c r="AM309" s="18">
        <f t="shared" si="168"/>
        <v>1</v>
      </c>
      <c r="AN309" s="14">
        <f t="shared" si="192"/>
        <v>0</v>
      </c>
      <c r="AO309" s="15">
        <f t="shared" si="193"/>
        <v>0</v>
      </c>
      <c r="AP309" s="16">
        <f t="shared" si="194"/>
        <v>0</v>
      </c>
      <c r="AQ309" s="19">
        <f t="shared" si="195"/>
        <v>0</v>
      </c>
      <c r="AR309" s="17">
        <f t="shared" si="196"/>
        <v>0</v>
      </c>
      <c r="AS309" s="18">
        <f t="shared" si="169"/>
        <v>1</v>
      </c>
      <c r="AT309" s="73">
        <v>0.88450765268544418</v>
      </c>
      <c r="AU309" s="14">
        <f t="shared" si="170"/>
        <v>0</v>
      </c>
      <c r="AV309" s="15">
        <f t="shared" si="200"/>
        <v>0</v>
      </c>
      <c r="AW309" s="74">
        <v>7.2144853467420111E-2</v>
      </c>
      <c r="AX309" s="14">
        <f t="shared" si="171"/>
        <v>0</v>
      </c>
      <c r="AY309" s="15">
        <f t="shared" si="172"/>
        <v>0</v>
      </c>
      <c r="AZ309" s="75">
        <v>2.3E-3</v>
      </c>
      <c r="BA309" s="20">
        <f t="shared" si="173"/>
        <v>0</v>
      </c>
      <c r="BB309" s="20">
        <f t="shared" si="174"/>
        <v>0</v>
      </c>
      <c r="BC309" s="20">
        <f t="shared" si="175"/>
        <v>0</v>
      </c>
      <c r="BD309" s="21">
        <f t="shared" si="176"/>
        <v>0</v>
      </c>
      <c r="BE309" s="20">
        <f t="shared" si="197"/>
        <v>0</v>
      </c>
      <c r="BF309" s="20">
        <f t="shared" si="201"/>
        <v>0</v>
      </c>
      <c r="BG309" s="22">
        <f t="shared" si="204"/>
        <v>0</v>
      </c>
      <c r="BH309" s="22">
        <f t="shared" si="177"/>
        <v>0</v>
      </c>
      <c r="BI309" s="53">
        <v>1</v>
      </c>
      <c r="BJ309" s="22">
        <f t="shared" si="198"/>
        <v>0</v>
      </c>
      <c r="BK309" s="22">
        <f t="shared" si="199"/>
        <v>0</v>
      </c>
      <c r="BL309" s="23">
        <f t="shared" si="202"/>
        <v>0</v>
      </c>
    </row>
    <row r="310" spans="1:64" hidden="1" x14ac:dyDescent="0.25">
      <c r="A310" s="53">
        <v>4</v>
      </c>
      <c r="B310" s="53" t="s">
        <v>63</v>
      </c>
      <c r="C310" s="54" t="s">
        <v>64</v>
      </c>
      <c r="D310" s="54">
        <v>45443</v>
      </c>
      <c r="E310" s="55" t="s">
        <v>65</v>
      </c>
      <c r="F310" s="55" t="s">
        <v>66</v>
      </c>
      <c r="G310" s="56">
        <v>2024</v>
      </c>
      <c r="H310" s="57">
        <v>459240000</v>
      </c>
      <c r="I310" s="14">
        <f t="shared" si="178"/>
        <v>95566000</v>
      </c>
      <c r="J310" s="67">
        <v>554806000</v>
      </c>
      <c r="K310" s="57">
        <v>145624000</v>
      </c>
      <c r="L310" s="14">
        <f t="shared" si="179"/>
        <v>30303000</v>
      </c>
      <c r="M310" s="67">
        <v>175927000</v>
      </c>
      <c r="N310" s="14">
        <f t="shared" si="180"/>
        <v>313616000</v>
      </c>
      <c r="O310" s="14">
        <f t="shared" si="181"/>
        <v>65263000</v>
      </c>
      <c r="P310" s="15">
        <f t="shared" si="182"/>
        <v>378879000</v>
      </c>
      <c r="Q310" s="57">
        <v>427381000</v>
      </c>
      <c r="R310" s="57">
        <v>135522000</v>
      </c>
      <c r="S310" s="15">
        <f t="shared" si="203"/>
        <v>291859000</v>
      </c>
      <c r="T310" s="14">
        <f t="shared" si="183"/>
        <v>31859000</v>
      </c>
      <c r="U310" s="14">
        <f t="shared" si="184"/>
        <v>21757000</v>
      </c>
      <c r="V310" s="14">
        <f t="shared" si="185"/>
        <v>127425000</v>
      </c>
      <c r="W310" s="14">
        <f t="shared" si="186"/>
        <v>87020000</v>
      </c>
      <c r="X310" s="70">
        <v>1</v>
      </c>
      <c r="Y310" s="14">
        <f t="shared" si="187"/>
        <v>21757000</v>
      </c>
      <c r="Z310" s="15">
        <f t="shared" si="188"/>
        <v>87020000</v>
      </c>
      <c r="AA310" s="57">
        <v>235236023</v>
      </c>
      <c r="AB310" s="57">
        <v>74592828.6154342</v>
      </c>
      <c r="AC310" s="15">
        <f t="shared" si="165"/>
        <v>160643194.3845658</v>
      </c>
      <c r="AD310" s="14">
        <f t="shared" si="189"/>
        <v>319569977</v>
      </c>
      <c r="AE310" s="15">
        <f t="shared" si="190"/>
        <v>319569977</v>
      </c>
      <c r="AF310" s="70">
        <v>1.26</v>
      </c>
      <c r="AG310" s="70">
        <v>0</v>
      </c>
      <c r="AH310" s="14">
        <f t="shared" si="166"/>
        <v>402658171.01999998</v>
      </c>
      <c r="AI310" s="15">
        <f t="shared" si="167"/>
        <v>402658171.01999998</v>
      </c>
      <c r="AJ310" s="16">
        <f t="shared" si="191"/>
        <v>3.5</v>
      </c>
      <c r="AK310" s="71">
        <v>9</v>
      </c>
      <c r="AL310" s="72">
        <v>5.2555040428474031E-2</v>
      </c>
      <c r="AM310" s="18">
        <f t="shared" si="168"/>
        <v>0.98517170236727991</v>
      </c>
      <c r="AN310" s="14">
        <f t="shared" si="192"/>
        <v>85729641.540000692</v>
      </c>
      <c r="AO310" s="15">
        <f t="shared" si="193"/>
        <v>85729641.540000692</v>
      </c>
      <c r="AP310" s="16">
        <f t="shared" si="194"/>
        <v>3.5</v>
      </c>
      <c r="AQ310" s="19">
        <f t="shared" si="195"/>
        <v>9</v>
      </c>
      <c r="AR310" s="17">
        <f t="shared" si="196"/>
        <v>5.2555040428474031E-2</v>
      </c>
      <c r="AS310" s="18">
        <f t="shared" si="169"/>
        <v>0.98517170236727991</v>
      </c>
      <c r="AT310" s="73">
        <v>0.88450765268544418</v>
      </c>
      <c r="AU310" s="14">
        <f t="shared" si="170"/>
        <v>350873072.70330185</v>
      </c>
      <c r="AV310" s="15">
        <f t="shared" si="200"/>
        <v>350873072.70330185</v>
      </c>
      <c r="AW310" s="74">
        <v>7.2144853467420111E-2</v>
      </c>
      <c r="AX310" s="14">
        <f t="shared" si="171"/>
        <v>29049714.745697286</v>
      </c>
      <c r="AY310" s="15">
        <f t="shared" si="172"/>
        <v>25313686.415843155</v>
      </c>
      <c r="AZ310" s="75">
        <v>2.3E-3</v>
      </c>
      <c r="BA310" s="20">
        <f t="shared" si="173"/>
        <v>735010.94709999999</v>
      </c>
      <c r="BB310" s="20">
        <f t="shared" si="174"/>
        <v>724111.98601309373</v>
      </c>
      <c r="BC310" s="20">
        <f t="shared" si="175"/>
        <v>735010.94709999999</v>
      </c>
      <c r="BD310" s="21">
        <f t="shared" si="176"/>
        <v>724111.98601309373</v>
      </c>
      <c r="BE310" s="20">
        <f t="shared" si="197"/>
        <v>345422896.71279722</v>
      </c>
      <c r="BF310" s="20">
        <f t="shared" si="201"/>
        <v>291181229.56515741</v>
      </c>
      <c r="BG310" s="22">
        <f t="shared" si="204"/>
        <v>131215805.6154342</v>
      </c>
      <c r="BH310" s="22">
        <f t="shared" si="177"/>
        <v>-159965423.94972321</v>
      </c>
      <c r="BI310" s="53">
        <v>1</v>
      </c>
      <c r="BJ310" s="22">
        <f t="shared" si="198"/>
        <v>214207091.09736302</v>
      </c>
      <c r="BK310" s="22">
        <f t="shared" si="199"/>
        <v>159965423.94972321</v>
      </c>
      <c r="BL310" s="23">
        <f t="shared" si="202"/>
        <v>291181229.56515741</v>
      </c>
    </row>
    <row r="311" spans="1:64" hidden="1" x14ac:dyDescent="0.25">
      <c r="A311" s="53">
        <v>4</v>
      </c>
      <c r="B311" s="53" t="s">
        <v>63</v>
      </c>
      <c r="C311" s="54" t="s">
        <v>64</v>
      </c>
      <c r="D311" s="54">
        <v>45443</v>
      </c>
      <c r="E311" s="55" t="s">
        <v>65</v>
      </c>
      <c r="F311" s="55" t="s">
        <v>66</v>
      </c>
      <c r="G311" s="56">
        <v>2025</v>
      </c>
      <c r="H311" s="57">
        <v>51664000</v>
      </c>
      <c r="I311" s="14">
        <f t="shared" si="178"/>
        <v>509694379.02541041</v>
      </c>
      <c r="J311" s="67">
        <v>561358379.02541041</v>
      </c>
      <c r="K311" s="57">
        <v>16383000</v>
      </c>
      <c r="L311" s="14">
        <f t="shared" si="179"/>
        <v>163688842.60804909</v>
      </c>
      <c r="M311" s="67">
        <v>180071842.60804909</v>
      </c>
      <c r="N311" s="14">
        <f t="shared" si="180"/>
        <v>35281000</v>
      </c>
      <c r="O311" s="14">
        <f t="shared" si="181"/>
        <v>346005536.41736132</v>
      </c>
      <c r="P311" s="15">
        <f t="shared" si="182"/>
        <v>381286536.41736132</v>
      </c>
      <c r="Q311" s="57">
        <v>30776000</v>
      </c>
      <c r="R311" s="57">
        <v>9759000</v>
      </c>
      <c r="S311" s="15">
        <f t="shared" si="203"/>
        <v>21017000</v>
      </c>
      <c r="T311" s="14">
        <f t="shared" si="183"/>
        <v>20888000</v>
      </c>
      <c r="U311" s="14">
        <f t="shared" si="184"/>
        <v>14264000</v>
      </c>
      <c r="V311" s="14">
        <f t="shared" si="185"/>
        <v>530582379.02541041</v>
      </c>
      <c r="W311" s="14">
        <f t="shared" si="186"/>
        <v>360269536.41736132</v>
      </c>
      <c r="X311" s="70">
        <v>0</v>
      </c>
      <c r="Y311" s="14">
        <f t="shared" si="187"/>
        <v>0</v>
      </c>
      <c r="Z311" s="15">
        <f t="shared" si="188"/>
        <v>0</v>
      </c>
      <c r="AA311" s="57">
        <v>0</v>
      </c>
      <c r="AB311" s="57">
        <v>0</v>
      </c>
      <c r="AC311" s="15">
        <f t="shared" si="165"/>
        <v>0</v>
      </c>
      <c r="AD311" s="14">
        <f t="shared" si="189"/>
        <v>561358379.02541041</v>
      </c>
      <c r="AE311" s="15">
        <f t="shared" si="190"/>
        <v>0</v>
      </c>
      <c r="AF311" s="70">
        <v>0</v>
      </c>
      <c r="AG311" s="70">
        <v>0</v>
      </c>
      <c r="AH311" s="14">
        <f t="shared" si="166"/>
        <v>0</v>
      </c>
      <c r="AI311" s="15">
        <f t="shared" si="167"/>
        <v>0</v>
      </c>
      <c r="AJ311" s="16">
        <f t="shared" si="191"/>
        <v>13</v>
      </c>
      <c r="AK311" s="71">
        <v>15</v>
      </c>
      <c r="AL311" s="72">
        <v>5.2337707133441276E-2</v>
      </c>
      <c r="AM311" s="18">
        <f t="shared" si="168"/>
        <v>0.94623412579087485</v>
      </c>
      <c r="AN311" s="14">
        <f t="shared" si="192"/>
        <v>340899329.84096563</v>
      </c>
      <c r="AO311" s="15">
        <f t="shared" si="193"/>
        <v>0</v>
      </c>
      <c r="AP311" s="16">
        <f t="shared" si="194"/>
        <v>13</v>
      </c>
      <c r="AQ311" s="19">
        <f t="shared" si="195"/>
        <v>15</v>
      </c>
      <c r="AR311" s="17">
        <f t="shared" si="196"/>
        <v>5.2337707133441276E-2</v>
      </c>
      <c r="AS311" s="18">
        <f t="shared" si="169"/>
        <v>0.94623412579087485</v>
      </c>
      <c r="AT311" s="73">
        <v>0.88450765268544418</v>
      </c>
      <c r="AU311" s="14">
        <f t="shared" si="170"/>
        <v>0</v>
      </c>
      <c r="AV311" s="15">
        <f t="shared" si="200"/>
        <v>0</v>
      </c>
      <c r="AW311" s="74">
        <v>0</v>
      </c>
      <c r="AX311" s="14">
        <f t="shared" si="171"/>
        <v>0</v>
      </c>
      <c r="AY311" s="15">
        <f t="shared" si="172"/>
        <v>0</v>
      </c>
      <c r="AZ311" s="75">
        <v>0</v>
      </c>
      <c r="BA311" s="20">
        <f t="shared" si="173"/>
        <v>0</v>
      </c>
      <c r="BB311" s="20">
        <f t="shared" si="174"/>
        <v>0</v>
      </c>
      <c r="BC311" s="20">
        <f t="shared" si="175"/>
        <v>0</v>
      </c>
      <c r="BD311" s="21">
        <f t="shared" si="176"/>
        <v>0</v>
      </c>
      <c r="BE311" s="20">
        <f t="shared" si="197"/>
        <v>0</v>
      </c>
      <c r="BF311" s="20">
        <f t="shared" si="201"/>
        <v>0</v>
      </c>
      <c r="BG311" s="22">
        <f t="shared" si="204"/>
        <v>21017000</v>
      </c>
      <c r="BH311" s="22">
        <f t="shared" si="177"/>
        <v>21017000</v>
      </c>
      <c r="BI311" s="53">
        <v>0</v>
      </c>
      <c r="BJ311" s="22">
        <f t="shared" si="198"/>
        <v>0</v>
      </c>
      <c r="BK311" s="22">
        <f t="shared" si="199"/>
        <v>0</v>
      </c>
      <c r="BL311" s="23">
        <f t="shared" si="202"/>
        <v>21017000</v>
      </c>
    </row>
    <row r="312" spans="1:64" hidden="1" x14ac:dyDescent="0.25">
      <c r="A312" s="53">
        <v>4</v>
      </c>
      <c r="B312" s="53" t="s">
        <v>63</v>
      </c>
      <c r="C312" s="54" t="s">
        <v>64</v>
      </c>
      <c r="D312" s="54">
        <v>45443</v>
      </c>
      <c r="E312" s="55" t="s">
        <v>67</v>
      </c>
      <c r="F312" s="55" t="s">
        <v>66</v>
      </c>
      <c r="G312" s="56">
        <v>2023</v>
      </c>
      <c r="H312" s="57">
        <v>318418348</v>
      </c>
      <c r="I312" s="14">
        <f t="shared" si="178"/>
        <v>0</v>
      </c>
      <c r="J312" s="67">
        <v>318418348</v>
      </c>
      <c r="K312" s="57">
        <v>103037846</v>
      </c>
      <c r="L312" s="14">
        <f t="shared" si="179"/>
        <v>0</v>
      </c>
      <c r="M312" s="67">
        <v>103037846</v>
      </c>
      <c r="N312" s="14">
        <f t="shared" si="180"/>
        <v>215380502</v>
      </c>
      <c r="O312" s="14">
        <f t="shared" si="181"/>
        <v>0</v>
      </c>
      <c r="P312" s="15">
        <f t="shared" si="182"/>
        <v>215380502</v>
      </c>
      <c r="Q312" s="57">
        <v>318418348</v>
      </c>
      <c r="R312" s="57">
        <v>103037846</v>
      </c>
      <c r="S312" s="15">
        <f t="shared" si="203"/>
        <v>215380502</v>
      </c>
      <c r="T312" s="14">
        <f t="shared" si="183"/>
        <v>0</v>
      </c>
      <c r="U312" s="14">
        <f t="shared" si="184"/>
        <v>0</v>
      </c>
      <c r="V312" s="14">
        <f t="shared" si="185"/>
        <v>0</v>
      </c>
      <c r="W312" s="14">
        <f t="shared" si="186"/>
        <v>0</v>
      </c>
      <c r="X312" s="70">
        <v>1</v>
      </c>
      <c r="Y312" s="14">
        <f t="shared" si="187"/>
        <v>0</v>
      </c>
      <c r="Z312" s="15">
        <f t="shared" si="188"/>
        <v>0</v>
      </c>
      <c r="AA312" s="57">
        <v>318418348</v>
      </c>
      <c r="AB312" s="57">
        <v>103037846</v>
      </c>
      <c r="AC312" s="15">
        <f t="shared" si="165"/>
        <v>215380502</v>
      </c>
      <c r="AD312" s="14">
        <f t="shared" si="189"/>
        <v>0</v>
      </c>
      <c r="AE312" s="15">
        <f t="shared" si="190"/>
        <v>0</v>
      </c>
      <c r="AF312" s="70">
        <v>0.78900000000000003</v>
      </c>
      <c r="AG312" s="70">
        <v>0</v>
      </c>
      <c r="AH312" s="14">
        <f t="shared" si="166"/>
        <v>0</v>
      </c>
      <c r="AI312" s="15">
        <f t="shared" si="167"/>
        <v>0</v>
      </c>
      <c r="AJ312" s="16">
        <f t="shared" si="191"/>
        <v>0</v>
      </c>
      <c r="AK312" s="71">
        <v>0</v>
      </c>
      <c r="AL312" s="72">
        <v>0</v>
      </c>
      <c r="AM312" s="18">
        <f t="shared" si="168"/>
        <v>1</v>
      </c>
      <c r="AN312" s="14">
        <f t="shared" si="192"/>
        <v>0</v>
      </c>
      <c r="AO312" s="15">
        <f t="shared" si="193"/>
        <v>0</v>
      </c>
      <c r="AP312" s="16">
        <f t="shared" si="194"/>
        <v>0</v>
      </c>
      <c r="AQ312" s="19">
        <f t="shared" si="195"/>
        <v>0</v>
      </c>
      <c r="AR312" s="17">
        <f t="shared" si="196"/>
        <v>0</v>
      </c>
      <c r="AS312" s="18">
        <f t="shared" si="169"/>
        <v>1</v>
      </c>
      <c r="AT312" s="73">
        <v>0.86443752692586795</v>
      </c>
      <c r="AU312" s="14">
        <f t="shared" si="170"/>
        <v>0</v>
      </c>
      <c r="AV312" s="15">
        <f t="shared" si="200"/>
        <v>0</v>
      </c>
      <c r="AW312" s="74">
        <v>9.7948479432115043E-2</v>
      </c>
      <c r="AX312" s="14">
        <f t="shared" si="171"/>
        <v>0</v>
      </c>
      <c r="AY312" s="15">
        <f t="shared" si="172"/>
        <v>0</v>
      </c>
      <c r="AZ312" s="75">
        <v>3.2000000000000002E-3</v>
      </c>
      <c r="BA312" s="20">
        <f t="shared" si="173"/>
        <v>0</v>
      </c>
      <c r="BB312" s="20">
        <f t="shared" si="174"/>
        <v>0</v>
      </c>
      <c r="BC312" s="20">
        <f t="shared" si="175"/>
        <v>0</v>
      </c>
      <c r="BD312" s="21">
        <f t="shared" si="176"/>
        <v>0</v>
      </c>
      <c r="BE312" s="20">
        <f t="shared" si="197"/>
        <v>0</v>
      </c>
      <c r="BF312" s="20">
        <f t="shared" si="201"/>
        <v>0</v>
      </c>
      <c r="BG312" s="22">
        <f t="shared" si="204"/>
        <v>0</v>
      </c>
      <c r="BH312" s="22">
        <f t="shared" si="177"/>
        <v>0</v>
      </c>
      <c r="BI312" s="53">
        <v>1</v>
      </c>
      <c r="BJ312" s="22">
        <f t="shared" si="198"/>
        <v>0</v>
      </c>
      <c r="BK312" s="22">
        <f t="shared" si="199"/>
        <v>0</v>
      </c>
      <c r="BL312" s="23">
        <f t="shared" si="202"/>
        <v>0</v>
      </c>
    </row>
    <row r="313" spans="1:64" hidden="1" x14ac:dyDescent="0.25">
      <c r="A313" s="53">
        <v>4</v>
      </c>
      <c r="B313" s="53" t="s">
        <v>63</v>
      </c>
      <c r="C313" s="54" t="s">
        <v>64</v>
      </c>
      <c r="D313" s="54">
        <v>45443</v>
      </c>
      <c r="E313" s="55" t="s">
        <v>67</v>
      </c>
      <c r="F313" s="55" t="s">
        <v>66</v>
      </c>
      <c r="G313" s="56">
        <v>2024</v>
      </c>
      <c r="H313" s="57">
        <v>258929000</v>
      </c>
      <c r="I313" s="14">
        <f t="shared" si="178"/>
        <v>54513000</v>
      </c>
      <c r="J313" s="67">
        <v>313442000</v>
      </c>
      <c r="K313" s="57">
        <v>91920000</v>
      </c>
      <c r="L313" s="14">
        <f t="shared" si="179"/>
        <v>19351000</v>
      </c>
      <c r="M313" s="67">
        <v>111271000</v>
      </c>
      <c r="N313" s="14">
        <f t="shared" si="180"/>
        <v>167009000</v>
      </c>
      <c r="O313" s="14">
        <f t="shared" si="181"/>
        <v>35162000</v>
      </c>
      <c r="P313" s="15">
        <f t="shared" si="182"/>
        <v>202171000</v>
      </c>
      <c r="Q313" s="57">
        <v>242843000</v>
      </c>
      <c r="R313" s="57">
        <v>86209000</v>
      </c>
      <c r="S313" s="15">
        <f t="shared" si="203"/>
        <v>156634000</v>
      </c>
      <c r="T313" s="14">
        <f t="shared" si="183"/>
        <v>16086000</v>
      </c>
      <c r="U313" s="14">
        <f t="shared" si="184"/>
        <v>10375000</v>
      </c>
      <c r="V313" s="14">
        <f t="shared" si="185"/>
        <v>70599000</v>
      </c>
      <c r="W313" s="14">
        <f t="shared" si="186"/>
        <v>45537000</v>
      </c>
      <c r="X313" s="70">
        <v>1</v>
      </c>
      <c r="Y313" s="14">
        <f t="shared" si="187"/>
        <v>10375000</v>
      </c>
      <c r="Z313" s="15">
        <f t="shared" si="188"/>
        <v>45537000</v>
      </c>
      <c r="AA313" s="57">
        <v>134604504</v>
      </c>
      <c r="AB313" s="57">
        <v>47784705.489458501</v>
      </c>
      <c r="AC313" s="15">
        <f t="shared" si="165"/>
        <v>86819798.510541499</v>
      </c>
      <c r="AD313" s="14">
        <f t="shared" si="189"/>
        <v>178837496</v>
      </c>
      <c r="AE313" s="15">
        <f t="shared" si="190"/>
        <v>178837496</v>
      </c>
      <c r="AF313" s="70">
        <v>0.80800000000000005</v>
      </c>
      <c r="AG313" s="70">
        <v>0</v>
      </c>
      <c r="AH313" s="14">
        <f t="shared" si="166"/>
        <v>144500696.76800001</v>
      </c>
      <c r="AI313" s="15">
        <f t="shared" si="167"/>
        <v>144500696.76800001</v>
      </c>
      <c r="AJ313" s="16">
        <f t="shared" si="191"/>
        <v>3.5</v>
      </c>
      <c r="AK313" s="71">
        <v>9</v>
      </c>
      <c r="AL313" s="72">
        <v>5.2555040428474031E-2</v>
      </c>
      <c r="AM313" s="18">
        <f t="shared" si="168"/>
        <v>0.98517170236727991</v>
      </c>
      <c r="AN313" s="14">
        <f t="shared" si="192"/>
        <v>44861763.810698822</v>
      </c>
      <c r="AO313" s="15">
        <f t="shared" si="193"/>
        <v>44861763.810698822</v>
      </c>
      <c r="AP313" s="16">
        <f t="shared" si="194"/>
        <v>3.5</v>
      </c>
      <c r="AQ313" s="19">
        <f t="shared" si="195"/>
        <v>9</v>
      </c>
      <c r="AR313" s="17">
        <f t="shared" si="196"/>
        <v>5.2555040428474031E-2</v>
      </c>
      <c r="AS313" s="18">
        <f t="shared" si="169"/>
        <v>0.98517170236727991</v>
      </c>
      <c r="AT313" s="73">
        <v>0.86443752692586795</v>
      </c>
      <c r="AU313" s="14">
        <f t="shared" si="170"/>
        <v>123059595.2349425</v>
      </c>
      <c r="AV313" s="15">
        <f t="shared" si="200"/>
        <v>123059595.2349425</v>
      </c>
      <c r="AW313" s="74">
        <v>9.7948479432115043E-2</v>
      </c>
      <c r="AX313" s="14">
        <f t="shared" si="171"/>
        <v>14153623.525306741</v>
      </c>
      <c r="AY313" s="15">
        <f t="shared" si="172"/>
        <v>12053500.232794167</v>
      </c>
      <c r="AZ313" s="75">
        <v>3.2000000000000002E-3</v>
      </c>
      <c r="BA313" s="20">
        <f t="shared" si="173"/>
        <v>572279.98719999997</v>
      </c>
      <c r="BB313" s="20">
        <f t="shared" si="174"/>
        <v>563794.04922054918</v>
      </c>
      <c r="BC313" s="20">
        <f t="shared" si="175"/>
        <v>572279.98719999997</v>
      </c>
      <c r="BD313" s="21">
        <f t="shared" si="176"/>
        <v>563794.04922054918</v>
      </c>
      <c r="BE313" s="20">
        <f t="shared" si="197"/>
        <v>113689600.28050673</v>
      </c>
      <c r="BF313" s="20">
        <f t="shared" si="201"/>
        <v>90815125.706258401</v>
      </c>
      <c r="BG313" s="22">
        <f t="shared" si="204"/>
        <v>69814201.489458501</v>
      </c>
      <c r="BH313" s="22">
        <f t="shared" si="177"/>
        <v>-21000924.2167999</v>
      </c>
      <c r="BI313" s="53">
        <v>1</v>
      </c>
      <c r="BJ313" s="22">
        <f t="shared" si="198"/>
        <v>43875398.791048229</v>
      </c>
      <c r="BK313" s="22">
        <f t="shared" si="199"/>
        <v>21000924.2167999</v>
      </c>
      <c r="BL313" s="23">
        <f t="shared" si="202"/>
        <v>90815125.706258401</v>
      </c>
    </row>
    <row r="314" spans="1:64" hidden="1" x14ac:dyDescent="0.25">
      <c r="A314" s="53">
        <v>4</v>
      </c>
      <c r="B314" s="53" t="s">
        <v>63</v>
      </c>
      <c r="C314" s="54" t="s">
        <v>64</v>
      </c>
      <c r="D314" s="54">
        <v>45443</v>
      </c>
      <c r="E314" s="55" t="s">
        <v>67</v>
      </c>
      <c r="F314" s="55" t="s">
        <v>66</v>
      </c>
      <c r="G314" s="56">
        <v>2025</v>
      </c>
      <c r="H314" s="57">
        <v>28033000</v>
      </c>
      <c r="I314" s="14">
        <f t="shared" si="178"/>
        <v>310126136.65410393</v>
      </c>
      <c r="J314" s="67">
        <v>338159136.65410393</v>
      </c>
      <c r="K314" s="57">
        <v>9951000</v>
      </c>
      <c r="L314" s="14">
        <f t="shared" si="179"/>
        <v>112229692.18862176</v>
      </c>
      <c r="M314" s="67">
        <v>122180692.18862176</v>
      </c>
      <c r="N314" s="14">
        <f t="shared" si="180"/>
        <v>18082000</v>
      </c>
      <c r="O314" s="14">
        <f t="shared" si="181"/>
        <v>197896444.46548218</v>
      </c>
      <c r="P314" s="15">
        <f t="shared" si="182"/>
        <v>215978444.46548218</v>
      </c>
      <c r="Q314" s="57">
        <v>17220000</v>
      </c>
      <c r="R314" s="57">
        <v>6112000</v>
      </c>
      <c r="S314" s="15">
        <f t="shared" si="203"/>
        <v>11108000</v>
      </c>
      <c r="T314" s="14">
        <f t="shared" si="183"/>
        <v>10813000</v>
      </c>
      <c r="U314" s="14">
        <f t="shared" si="184"/>
        <v>6974000</v>
      </c>
      <c r="V314" s="14">
        <f t="shared" si="185"/>
        <v>320939136.65410393</v>
      </c>
      <c r="W314" s="14">
        <f t="shared" si="186"/>
        <v>204870444.46548218</v>
      </c>
      <c r="X314" s="70">
        <v>0</v>
      </c>
      <c r="Y314" s="14">
        <f t="shared" si="187"/>
        <v>0</v>
      </c>
      <c r="Z314" s="15">
        <f t="shared" si="188"/>
        <v>0</v>
      </c>
      <c r="AA314" s="57">
        <v>0</v>
      </c>
      <c r="AB314" s="57">
        <v>0</v>
      </c>
      <c r="AC314" s="15">
        <f t="shared" si="165"/>
        <v>0</v>
      </c>
      <c r="AD314" s="14">
        <f t="shared" si="189"/>
        <v>338159136.65410393</v>
      </c>
      <c r="AE314" s="15">
        <f t="shared" si="190"/>
        <v>0</v>
      </c>
      <c r="AF314" s="70">
        <v>0</v>
      </c>
      <c r="AG314" s="70">
        <v>0</v>
      </c>
      <c r="AH314" s="14">
        <f t="shared" si="166"/>
        <v>0</v>
      </c>
      <c r="AI314" s="15">
        <f t="shared" si="167"/>
        <v>0</v>
      </c>
      <c r="AJ314" s="16">
        <f t="shared" si="191"/>
        <v>13</v>
      </c>
      <c r="AK314" s="71">
        <v>15</v>
      </c>
      <c r="AL314" s="72">
        <v>5.2337707133441276E-2</v>
      </c>
      <c r="AM314" s="18">
        <f t="shared" si="168"/>
        <v>0.94623412579087485</v>
      </c>
      <c r="AN314" s="14">
        <f t="shared" si="192"/>
        <v>193855405.91918349</v>
      </c>
      <c r="AO314" s="15">
        <f t="shared" si="193"/>
        <v>0</v>
      </c>
      <c r="AP314" s="16">
        <f t="shared" si="194"/>
        <v>13</v>
      </c>
      <c r="AQ314" s="19">
        <f t="shared" si="195"/>
        <v>15</v>
      </c>
      <c r="AR314" s="17">
        <f t="shared" si="196"/>
        <v>5.2337707133441276E-2</v>
      </c>
      <c r="AS314" s="18">
        <f t="shared" si="169"/>
        <v>0.94623412579087485</v>
      </c>
      <c r="AT314" s="73">
        <v>0.86443752692586795</v>
      </c>
      <c r="AU314" s="14">
        <f t="shared" si="170"/>
        <v>0</v>
      </c>
      <c r="AV314" s="15">
        <f t="shared" si="200"/>
        <v>0</v>
      </c>
      <c r="AW314" s="74">
        <v>0</v>
      </c>
      <c r="AX314" s="14">
        <f t="shared" si="171"/>
        <v>0</v>
      </c>
      <c r="AY314" s="15">
        <f t="shared" si="172"/>
        <v>0</v>
      </c>
      <c r="AZ314" s="75">
        <v>0</v>
      </c>
      <c r="BA314" s="20">
        <f t="shared" si="173"/>
        <v>0</v>
      </c>
      <c r="BB314" s="20">
        <f t="shared" si="174"/>
        <v>0</v>
      </c>
      <c r="BC314" s="20">
        <f t="shared" si="175"/>
        <v>0</v>
      </c>
      <c r="BD314" s="21">
        <f t="shared" si="176"/>
        <v>0</v>
      </c>
      <c r="BE314" s="20">
        <f t="shared" si="197"/>
        <v>0</v>
      </c>
      <c r="BF314" s="20">
        <f t="shared" si="201"/>
        <v>0</v>
      </c>
      <c r="BG314" s="22">
        <f t="shared" si="204"/>
        <v>11108000</v>
      </c>
      <c r="BH314" s="22">
        <f t="shared" si="177"/>
        <v>11108000</v>
      </c>
      <c r="BI314" s="53">
        <v>0</v>
      </c>
      <c r="BJ314" s="22">
        <f t="shared" si="198"/>
        <v>0</v>
      </c>
      <c r="BK314" s="22">
        <f t="shared" si="199"/>
        <v>0</v>
      </c>
      <c r="BL314" s="23">
        <f t="shared" si="202"/>
        <v>11108000</v>
      </c>
    </row>
    <row r="315" spans="1:64" hidden="1" x14ac:dyDescent="0.25">
      <c r="A315" s="53">
        <v>4</v>
      </c>
      <c r="B315" s="53" t="s">
        <v>63</v>
      </c>
      <c r="C315" s="54" t="s">
        <v>64</v>
      </c>
      <c r="D315" s="54">
        <v>45443</v>
      </c>
      <c r="E315" s="55" t="s">
        <v>68</v>
      </c>
      <c r="F315" s="55" t="s">
        <v>66</v>
      </c>
      <c r="G315" s="56">
        <v>2023</v>
      </c>
      <c r="H315" s="57">
        <v>182738077</v>
      </c>
      <c r="I315" s="14">
        <f t="shared" si="178"/>
        <v>0</v>
      </c>
      <c r="J315" s="67">
        <v>182738077</v>
      </c>
      <c r="K315" s="57">
        <v>59684318</v>
      </c>
      <c r="L315" s="14">
        <f t="shared" si="179"/>
        <v>0</v>
      </c>
      <c r="M315" s="67">
        <v>59684318</v>
      </c>
      <c r="N315" s="14">
        <f t="shared" si="180"/>
        <v>123053759</v>
      </c>
      <c r="O315" s="14">
        <f t="shared" si="181"/>
        <v>0</v>
      </c>
      <c r="P315" s="15">
        <f t="shared" si="182"/>
        <v>123053759</v>
      </c>
      <c r="Q315" s="57">
        <v>182738077</v>
      </c>
      <c r="R315" s="57">
        <v>59684318</v>
      </c>
      <c r="S315" s="15">
        <f t="shared" si="203"/>
        <v>123053759</v>
      </c>
      <c r="T315" s="14">
        <f t="shared" si="183"/>
        <v>0</v>
      </c>
      <c r="U315" s="14">
        <f t="shared" si="184"/>
        <v>0</v>
      </c>
      <c r="V315" s="14">
        <f t="shared" si="185"/>
        <v>0</v>
      </c>
      <c r="W315" s="14">
        <f t="shared" si="186"/>
        <v>0</v>
      </c>
      <c r="X315" s="70">
        <v>1</v>
      </c>
      <c r="Y315" s="14">
        <f t="shared" si="187"/>
        <v>0</v>
      </c>
      <c r="Z315" s="15">
        <f t="shared" si="188"/>
        <v>0</v>
      </c>
      <c r="AA315" s="57">
        <v>182738077</v>
      </c>
      <c r="AB315" s="57">
        <v>59684318</v>
      </c>
      <c r="AC315" s="15">
        <f t="shared" si="165"/>
        <v>123053759</v>
      </c>
      <c r="AD315" s="14">
        <f t="shared" si="189"/>
        <v>0</v>
      </c>
      <c r="AE315" s="15">
        <f t="shared" si="190"/>
        <v>0</v>
      </c>
      <c r="AF315" s="70">
        <v>0.98199999999999998</v>
      </c>
      <c r="AG315" s="70">
        <v>0</v>
      </c>
      <c r="AH315" s="14">
        <f t="shared" si="166"/>
        <v>0</v>
      </c>
      <c r="AI315" s="15">
        <f t="shared" si="167"/>
        <v>0</v>
      </c>
      <c r="AJ315" s="16">
        <f t="shared" si="191"/>
        <v>0</v>
      </c>
      <c r="AK315" s="71">
        <v>0</v>
      </c>
      <c r="AL315" s="72">
        <v>0</v>
      </c>
      <c r="AM315" s="18">
        <f t="shared" si="168"/>
        <v>1</v>
      </c>
      <c r="AN315" s="14">
        <f t="shared" si="192"/>
        <v>0</v>
      </c>
      <c r="AO315" s="15">
        <f t="shared" si="193"/>
        <v>0</v>
      </c>
      <c r="AP315" s="16">
        <f t="shared" si="194"/>
        <v>0</v>
      </c>
      <c r="AQ315" s="19">
        <f t="shared" si="195"/>
        <v>0</v>
      </c>
      <c r="AR315" s="17">
        <f t="shared" si="196"/>
        <v>0</v>
      </c>
      <c r="AS315" s="18">
        <f t="shared" si="169"/>
        <v>1</v>
      </c>
      <c r="AT315" s="73">
        <v>0.88711254583132626</v>
      </c>
      <c r="AU315" s="14">
        <f t="shared" si="170"/>
        <v>0</v>
      </c>
      <c r="AV315" s="15">
        <f t="shared" si="200"/>
        <v>0</v>
      </c>
      <c r="AW315" s="74">
        <v>9.5000737699733079E-2</v>
      </c>
      <c r="AX315" s="14">
        <f t="shared" si="171"/>
        <v>0</v>
      </c>
      <c r="AY315" s="15">
        <f t="shared" si="172"/>
        <v>0</v>
      </c>
      <c r="AZ315" s="75">
        <v>4.8999999999999998E-3</v>
      </c>
      <c r="BA315" s="20">
        <f t="shared" si="173"/>
        <v>0</v>
      </c>
      <c r="BB315" s="20">
        <f t="shared" si="174"/>
        <v>0</v>
      </c>
      <c r="BC315" s="20">
        <f t="shared" si="175"/>
        <v>0</v>
      </c>
      <c r="BD315" s="21">
        <f t="shared" si="176"/>
        <v>0</v>
      </c>
      <c r="BE315" s="20">
        <f t="shared" si="197"/>
        <v>0</v>
      </c>
      <c r="BF315" s="20">
        <f t="shared" si="201"/>
        <v>0</v>
      </c>
      <c r="BG315" s="22">
        <f t="shared" si="204"/>
        <v>0</v>
      </c>
      <c r="BH315" s="22">
        <f t="shared" si="177"/>
        <v>0</v>
      </c>
      <c r="BI315" s="53">
        <v>1</v>
      </c>
      <c r="BJ315" s="22">
        <f t="shared" si="198"/>
        <v>0</v>
      </c>
      <c r="BK315" s="22">
        <f t="shared" si="199"/>
        <v>0</v>
      </c>
      <c r="BL315" s="23">
        <f t="shared" si="202"/>
        <v>0</v>
      </c>
    </row>
    <row r="316" spans="1:64" hidden="1" x14ac:dyDescent="0.25">
      <c r="A316" s="53">
        <v>4</v>
      </c>
      <c r="B316" s="53" t="s">
        <v>63</v>
      </c>
      <c r="C316" s="54" t="s">
        <v>64</v>
      </c>
      <c r="D316" s="54">
        <v>45443</v>
      </c>
      <c r="E316" s="55" t="s">
        <v>68</v>
      </c>
      <c r="F316" s="55" t="s">
        <v>66</v>
      </c>
      <c r="G316" s="56">
        <v>2024</v>
      </c>
      <c r="H316" s="57">
        <v>157583000</v>
      </c>
      <c r="I316" s="14">
        <f t="shared" si="178"/>
        <v>34266000</v>
      </c>
      <c r="J316" s="67">
        <v>191849000</v>
      </c>
      <c r="K316" s="57">
        <v>55942000</v>
      </c>
      <c r="L316" s="14">
        <f t="shared" si="179"/>
        <v>12164000</v>
      </c>
      <c r="M316" s="67">
        <v>68106000</v>
      </c>
      <c r="N316" s="14">
        <f t="shared" si="180"/>
        <v>101641000</v>
      </c>
      <c r="O316" s="14">
        <f t="shared" si="181"/>
        <v>22102000</v>
      </c>
      <c r="P316" s="15">
        <f t="shared" si="182"/>
        <v>123743000</v>
      </c>
      <c r="Q316" s="57">
        <v>147408000</v>
      </c>
      <c r="R316" s="57">
        <v>52330000</v>
      </c>
      <c r="S316" s="15">
        <f t="shared" si="203"/>
        <v>95078000</v>
      </c>
      <c r="T316" s="14">
        <f t="shared" si="183"/>
        <v>10175000</v>
      </c>
      <c r="U316" s="14">
        <f t="shared" si="184"/>
        <v>6563000</v>
      </c>
      <c r="V316" s="14">
        <f t="shared" si="185"/>
        <v>44441000</v>
      </c>
      <c r="W316" s="14">
        <f t="shared" si="186"/>
        <v>28665000</v>
      </c>
      <c r="X316" s="70">
        <v>1</v>
      </c>
      <c r="Y316" s="14">
        <f t="shared" si="187"/>
        <v>6563000</v>
      </c>
      <c r="Z316" s="15">
        <f t="shared" si="188"/>
        <v>28665000</v>
      </c>
      <c r="AA316" s="57">
        <v>81419657</v>
      </c>
      <c r="AB316" s="57">
        <v>28903996.318727277</v>
      </c>
      <c r="AC316" s="15">
        <f t="shared" si="165"/>
        <v>52515660.681272723</v>
      </c>
      <c r="AD316" s="14">
        <f t="shared" si="189"/>
        <v>110429343</v>
      </c>
      <c r="AE316" s="15">
        <f t="shared" si="190"/>
        <v>110429343</v>
      </c>
      <c r="AF316" s="70">
        <v>1.008</v>
      </c>
      <c r="AG316" s="70">
        <v>0</v>
      </c>
      <c r="AH316" s="14">
        <f t="shared" si="166"/>
        <v>111312777.744</v>
      </c>
      <c r="AI316" s="15">
        <f t="shared" si="167"/>
        <v>111312777.744</v>
      </c>
      <c r="AJ316" s="16">
        <f t="shared" si="191"/>
        <v>3.5</v>
      </c>
      <c r="AK316" s="71">
        <v>9</v>
      </c>
      <c r="AL316" s="72">
        <v>5.2555040428474031E-2</v>
      </c>
      <c r="AM316" s="18">
        <f t="shared" si="168"/>
        <v>0.98517170236727991</v>
      </c>
      <c r="AN316" s="14">
        <f t="shared" si="192"/>
        <v>28239946.84835808</v>
      </c>
      <c r="AO316" s="15">
        <f t="shared" si="193"/>
        <v>28239946.84835808</v>
      </c>
      <c r="AP316" s="16">
        <f t="shared" si="194"/>
        <v>3.5</v>
      </c>
      <c r="AQ316" s="19">
        <f t="shared" si="195"/>
        <v>9</v>
      </c>
      <c r="AR316" s="17">
        <f t="shared" si="196"/>
        <v>5.2555040428474031E-2</v>
      </c>
      <c r="AS316" s="18">
        <f t="shared" si="169"/>
        <v>0.98517170236727991</v>
      </c>
      <c r="AT316" s="73">
        <v>0.88711254583132626</v>
      </c>
      <c r="AU316" s="14">
        <f t="shared" si="170"/>
        <v>97282712.310392559</v>
      </c>
      <c r="AV316" s="15">
        <f t="shared" si="200"/>
        <v>97282712.310392559</v>
      </c>
      <c r="AW316" s="74">
        <v>9.5000737699733079E-2</v>
      </c>
      <c r="AX316" s="14">
        <f t="shared" si="171"/>
        <v>10574796.001086431</v>
      </c>
      <c r="AY316" s="15">
        <f t="shared" si="172"/>
        <v>9241929.4349181969</v>
      </c>
      <c r="AZ316" s="75">
        <v>4.8999999999999998E-3</v>
      </c>
      <c r="BA316" s="20">
        <f t="shared" si="173"/>
        <v>541103.7807</v>
      </c>
      <c r="BB316" s="20">
        <f t="shared" si="174"/>
        <v>533080.13278959028</v>
      </c>
      <c r="BC316" s="20">
        <f t="shared" si="175"/>
        <v>541103.7807</v>
      </c>
      <c r="BD316" s="21">
        <f t="shared" si="176"/>
        <v>533080.13278959028</v>
      </c>
      <c r="BE316" s="20">
        <f t="shared" si="197"/>
        <v>93763677.52578643</v>
      </c>
      <c r="BF316" s="20">
        <f t="shared" si="201"/>
        <v>78817775.029742271</v>
      </c>
      <c r="BG316" s="22">
        <f t="shared" si="204"/>
        <v>42562339.318727277</v>
      </c>
      <c r="BH316" s="22">
        <f t="shared" si="177"/>
        <v>-36255435.711014993</v>
      </c>
      <c r="BI316" s="53">
        <v>1</v>
      </c>
      <c r="BJ316" s="22">
        <f t="shared" si="198"/>
        <v>51201338.207059152</v>
      </c>
      <c r="BK316" s="22">
        <f t="shared" si="199"/>
        <v>36255435.711014993</v>
      </c>
      <c r="BL316" s="23">
        <f t="shared" si="202"/>
        <v>78817775.029742271</v>
      </c>
    </row>
    <row r="317" spans="1:64" hidden="1" x14ac:dyDescent="0.25">
      <c r="A317" s="53">
        <v>4</v>
      </c>
      <c r="B317" s="53" t="s">
        <v>63</v>
      </c>
      <c r="C317" s="54" t="s">
        <v>64</v>
      </c>
      <c r="D317" s="54">
        <v>45443</v>
      </c>
      <c r="E317" s="55" t="s">
        <v>68</v>
      </c>
      <c r="F317" s="55" t="s">
        <v>66</v>
      </c>
      <c r="G317" s="56">
        <v>2025</v>
      </c>
      <c r="H317" s="57">
        <v>16087000</v>
      </c>
      <c r="I317" s="14">
        <f t="shared" si="178"/>
        <v>187744191.71029964</v>
      </c>
      <c r="J317" s="67">
        <v>203831191.71029964</v>
      </c>
      <c r="K317" s="57">
        <v>5710000</v>
      </c>
      <c r="L317" s="14">
        <f t="shared" si="179"/>
        <v>68161757.95485194</v>
      </c>
      <c r="M317" s="67">
        <v>73871757.95485194</v>
      </c>
      <c r="N317" s="14">
        <f t="shared" si="180"/>
        <v>10377000</v>
      </c>
      <c r="O317" s="14">
        <f t="shared" si="181"/>
        <v>119582433.7554477</v>
      </c>
      <c r="P317" s="15">
        <f t="shared" si="182"/>
        <v>129959433.7554477</v>
      </c>
      <c r="Q317" s="57">
        <v>9851000</v>
      </c>
      <c r="R317" s="57">
        <v>3496000</v>
      </c>
      <c r="S317" s="15">
        <f t="shared" si="203"/>
        <v>6355000</v>
      </c>
      <c r="T317" s="14">
        <f t="shared" si="183"/>
        <v>6236000</v>
      </c>
      <c r="U317" s="14">
        <f t="shared" si="184"/>
        <v>4022000</v>
      </c>
      <c r="V317" s="14">
        <f t="shared" si="185"/>
        <v>193980191.71029964</v>
      </c>
      <c r="W317" s="14">
        <f t="shared" si="186"/>
        <v>123604433.7554477</v>
      </c>
      <c r="X317" s="70">
        <v>0</v>
      </c>
      <c r="Y317" s="14">
        <f t="shared" si="187"/>
        <v>0</v>
      </c>
      <c r="Z317" s="15">
        <f t="shared" si="188"/>
        <v>0</v>
      </c>
      <c r="AA317" s="57">
        <v>0</v>
      </c>
      <c r="AB317" s="57">
        <v>0</v>
      </c>
      <c r="AC317" s="15">
        <f t="shared" si="165"/>
        <v>0</v>
      </c>
      <c r="AD317" s="14">
        <f t="shared" si="189"/>
        <v>203831191.71029964</v>
      </c>
      <c r="AE317" s="15">
        <f t="shared" si="190"/>
        <v>0</v>
      </c>
      <c r="AF317" s="70">
        <v>0</v>
      </c>
      <c r="AG317" s="70">
        <v>0</v>
      </c>
      <c r="AH317" s="14">
        <f t="shared" si="166"/>
        <v>0</v>
      </c>
      <c r="AI317" s="15">
        <f t="shared" si="167"/>
        <v>0</v>
      </c>
      <c r="AJ317" s="16">
        <f t="shared" si="191"/>
        <v>13</v>
      </c>
      <c r="AK317" s="71">
        <v>15</v>
      </c>
      <c r="AL317" s="72">
        <v>5.2337707133441276E-2</v>
      </c>
      <c r="AM317" s="18">
        <f t="shared" si="168"/>
        <v>0.94623412579087485</v>
      </c>
      <c r="AN317" s="14">
        <f t="shared" si="192"/>
        <v>116958733.31846216</v>
      </c>
      <c r="AO317" s="15">
        <f t="shared" si="193"/>
        <v>0</v>
      </c>
      <c r="AP317" s="16">
        <f t="shared" si="194"/>
        <v>13</v>
      </c>
      <c r="AQ317" s="19">
        <f t="shared" si="195"/>
        <v>15</v>
      </c>
      <c r="AR317" s="17">
        <f t="shared" si="196"/>
        <v>5.2337707133441276E-2</v>
      </c>
      <c r="AS317" s="18">
        <f t="shared" si="169"/>
        <v>0.94623412579087485</v>
      </c>
      <c r="AT317" s="73">
        <v>0.88711254583132626</v>
      </c>
      <c r="AU317" s="14">
        <f t="shared" si="170"/>
        <v>0</v>
      </c>
      <c r="AV317" s="15">
        <f t="shared" si="200"/>
        <v>0</v>
      </c>
      <c r="AW317" s="74">
        <v>0</v>
      </c>
      <c r="AX317" s="14">
        <f t="shared" si="171"/>
        <v>0</v>
      </c>
      <c r="AY317" s="15">
        <f t="shared" si="172"/>
        <v>0</v>
      </c>
      <c r="AZ317" s="75">
        <v>0</v>
      </c>
      <c r="BA317" s="20">
        <f t="shared" si="173"/>
        <v>0</v>
      </c>
      <c r="BB317" s="20">
        <f t="shared" si="174"/>
        <v>0</v>
      </c>
      <c r="BC317" s="20">
        <f t="shared" si="175"/>
        <v>0</v>
      </c>
      <c r="BD317" s="21">
        <f t="shared" si="176"/>
        <v>0</v>
      </c>
      <c r="BE317" s="20">
        <f t="shared" si="197"/>
        <v>0</v>
      </c>
      <c r="BF317" s="20">
        <f t="shared" si="201"/>
        <v>0</v>
      </c>
      <c r="BG317" s="22">
        <f t="shared" si="204"/>
        <v>6355000</v>
      </c>
      <c r="BH317" s="22">
        <f t="shared" si="177"/>
        <v>6355000</v>
      </c>
      <c r="BI317" s="53">
        <v>0</v>
      </c>
      <c r="BJ317" s="22">
        <f t="shared" si="198"/>
        <v>0</v>
      </c>
      <c r="BK317" s="22">
        <f t="shared" si="199"/>
        <v>0</v>
      </c>
      <c r="BL317" s="23">
        <f t="shared" si="202"/>
        <v>6355000</v>
      </c>
    </row>
    <row r="318" spans="1:64" hidden="1" x14ac:dyDescent="0.25">
      <c r="A318" s="53">
        <v>4</v>
      </c>
      <c r="B318" s="53" t="s">
        <v>63</v>
      </c>
      <c r="C318" s="54" t="s">
        <v>64</v>
      </c>
      <c r="D318" s="54">
        <v>45443</v>
      </c>
      <c r="E318" s="55" t="s">
        <v>69</v>
      </c>
      <c r="F318" s="55" t="s">
        <v>66</v>
      </c>
      <c r="G318" s="56">
        <v>2023</v>
      </c>
      <c r="H318" s="57">
        <v>18170333</v>
      </c>
      <c r="I318" s="14">
        <f t="shared" si="178"/>
        <v>0</v>
      </c>
      <c r="J318" s="67">
        <v>18170333</v>
      </c>
      <c r="K318" s="57">
        <v>6688113</v>
      </c>
      <c r="L318" s="14">
        <f t="shared" si="179"/>
        <v>0</v>
      </c>
      <c r="M318" s="67">
        <v>6688113</v>
      </c>
      <c r="N318" s="14">
        <f t="shared" si="180"/>
        <v>11482220</v>
      </c>
      <c r="O318" s="14">
        <f t="shared" si="181"/>
        <v>0</v>
      </c>
      <c r="P318" s="15">
        <f t="shared" si="182"/>
        <v>11482220</v>
      </c>
      <c r="Q318" s="57">
        <v>18170333</v>
      </c>
      <c r="R318" s="57">
        <v>6688113</v>
      </c>
      <c r="S318" s="15">
        <f t="shared" si="203"/>
        <v>11482220</v>
      </c>
      <c r="T318" s="14">
        <f t="shared" si="183"/>
        <v>0</v>
      </c>
      <c r="U318" s="14">
        <f t="shared" si="184"/>
        <v>0</v>
      </c>
      <c r="V318" s="14">
        <f t="shared" si="185"/>
        <v>0</v>
      </c>
      <c r="W318" s="14">
        <f t="shared" si="186"/>
        <v>0</v>
      </c>
      <c r="X318" s="70">
        <v>1</v>
      </c>
      <c r="Y318" s="14">
        <f t="shared" si="187"/>
        <v>0</v>
      </c>
      <c r="Z318" s="15">
        <f t="shared" si="188"/>
        <v>0</v>
      </c>
      <c r="AA318" s="57">
        <v>18170333</v>
      </c>
      <c r="AB318" s="57">
        <v>6688113</v>
      </c>
      <c r="AC318" s="15">
        <f t="shared" si="165"/>
        <v>11482220</v>
      </c>
      <c r="AD318" s="14">
        <f t="shared" si="189"/>
        <v>0</v>
      </c>
      <c r="AE318" s="15">
        <f t="shared" si="190"/>
        <v>0</v>
      </c>
      <c r="AF318" s="70">
        <v>0.95899999999999996</v>
      </c>
      <c r="AG318" s="70">
        <v>0</v>
      </c>
      <c r="AH318" s="14">
        <f t="shared" si="166"/>
        <v>0</v>
      </c>
      <c r="AI318" s="15">
        <f t="shared" si="167"/>
        <v>0</v>
      </c>
      <c r="AJ318" s="16">
        <f t="shared" si="191"/>
        <v>0</v>
      </c>
      <c r="AK318" s="71">
        <v>0</v>
      </c>
      <c r="AL318" s="72">
        <v>0</v>
      </c>
      <c r="AM318" s="18">
        <f t="shared" si="168"/>
        <v>1</v>
      </c>
      <c r="AN318" s="14">
        <f t="shared" si="192"/>
        <v>0</v>
      </c>
      <c r="AO318" s="15">
        <f t="shared" si="193"/>
        <v>0</v>
      </c>
      <c r="AP318" s="16">
        <f t="shared" si="194"/>
        <v>0</v>
      </c>
      <c r="AQ318" s="19">
        <f t="shared" si="195"/>
        <v>0</v>
      </c>
      <c r="AR318" s="17">
        <f t="shared" si="196"/>
        <v>0</v>
      </c>
      <c r="AS318" s="18">
        <f t="shared" si="169"/>
        <v>1</v>
      </c>
      <c r="AT318" s="73">
        <v>0.87745652235414018</v>
      </c>
      <c r="AU318" s="14">
        <f t="shared" si="170"/>
        <v>0</v>
      </c>
      <c r="AV318" s="15">
        <f t="shared" si="200"/>
        <v>0</v>
      </c>
      <c r="AW318" s="74">
        <v>0.10999396599513919</v>
      </c>
      <c r="AX318" s="14">
        <f t="shared" si="171"/>
        <v>0</v>
      </c>
      <c r="AY318" s="15">
        <f t="shared" si="172"/>
        <v>0</v>
      </c>
      <c r="AZ318" s="75">
        <v>2.58E-2</v>
      </c>
      <c r="BA318" s="20">
        <f t="shared" si="173"/>
        <v>0</v>
      </c>
      <c r="BB318" s="20">
        <f t="shared" si="174"/>
        <v>0</v>
      </c>
      <c r="BC318" s="20">
        <f t="shared" si="175"/>
        <v>0</v>
      </c>
      <c r="BD318" s="21">
        <f t="shared" si="176"/>
        <v>0</v>
      </c>
      <c r="BE318" s="20">
        <f t="shared" si="197"/>
        <v>0</v>
      </c>
      <c r="BF318" s="20">
        <f t="shared" si="201"/>
        <v>0</v>
      </c>
      <c r="BG318" s="22">
        <f t="shared" si="204"/>
        <v>0</v>
      </c>
      <c r="BH318" s="22">
        <f t="shared" si="177"/>
        <v>0</v>
      </c>
      <c r="BI318" s="53">
        <v>1</v>
      </c>
      <c r="BJ318" s="22">
        <f t="shared" si="198"/>
        <v>0</v>
      </c>
      <c r="BK318" s="22">
        <f t="shared" si="199"/>
        <v>0</v>
      </c>
      <c r="BL318" s="23">
        <f t="shared" si="202"/>
        <v>0</v>
      </c>
    </row>
    <row r="319" spans="1:64" hidden="1" x14ac:dyDescent="0.25">
      <c r="A319" s="53">
        <v>4</v>
      </c>
      <c r="B319" s="53" t="s">
        <v>63</v>
      </c>
      <c r="C319" s="54" t="s">
        <v>64</v>
      </c>
      <c r="D319" s="54">
        <v>45443</v>
      </c>
      <c r="E319" s="55" t="s">
        <v>69</v>
      </c>
      <c r="F319" s="55" t="s">
        <v>66</v>
      </c>
      <c r="G319" s="56">
        <v>2024</v>
      </c>
      <c r="H319" s="57">
        <v>19424000</v>
      </c>
      <c r="I319" s="14">
        <f t="shared" si="178"/>
        <v>3660000</v>
      </c>
      <c r="J319" s="67">
        <v>23084000</v>
      </c>
      <c r="K319" s="57">
        <v>8061000</v>
      </c>
      <c r="L319" s="14">
        <f t="shared" si="179"/>
        <v>1518000</v>
      </c>
      <c r="M319" s="67">
        <v>9579000</v>
      </c>
      <c r="N319" s="14">
        <f t="shared" si="180"/>
        <v>11363000</v>
      </c>
      <c r="O319" s="14">
        <f t="shared" si="181"/>
        <v>2142000</v>
      </c>
      <c r="P319" s="15">
        <f t="shared" si="182"/>
        <v>13505000</v>
      </c>
      <c r="Q319" s="57">
        <v>18041000</v>
      </c>
      <c r="R319" s="57">
        <v>7487000</v>
      </c>
      <c r="S319" s="15">
        <f t="shared" si="203"/>
        <v>10554000</v>
      </c>
      <c r="T319" s="14">
        <f t="shared" si="183"/>
        <v>1383000</v>
      </c>
      <c r="U319" s="14">
        <f t="shared" si="184"/>
        <v>809000</v>
      </c>
      <c r="V319" s="14">
        <f t="shared" si="185"/>
        <v>5043000</v>
      </c>
      <c r="W319" s="14">
        <f t="shared" si="186"/>
        <v>2951000</v>
      </c>
      <c r="X319" s="70">
        <v>1</v>
      </c>
      <c r="Y319" s="14">
        <f t="shared" si="187"/>
        <v>809000</v>
      </c>
      <c r="Z319" s="15">
        <f t="shared" si="188"/>
        <v>2951000</v>
      </c>
      <c r="AA319" s="57">
        <v>9845059</v>
      </c>
      <c r="AB319" s="57">
        <v>4085719.759009473</v>
      </c>
      <c r="AC319" s="15">
        <f t="shared" si="165"/>
        <v>5759339.240990527</v>
      </c>
      <c r="AD319" s="14">
        <f t="shared" si="189"/>
        <v>13238941</v>
      </c>
      <c r="AE319" s="15">
        <f t="shared" si="190"/>
        <v>13238941</v>
      </c>
      <c r="AF319" s="70">
        <v>0.95399999999999996</v>
      </c>
      <c r="AG319" s="70">
        <v>0</v>
      </c>
      <c r="AH319" s="14">
        <f t="shared" si="166"/>
        <v>12629949.714</v>
      </c>
      <c r="AI319" s="15">
        <f t="shared" si="167"/>
        <v>12629949.714</v>
      </c>
      <c r="AJ319" s="16">
        <f t="shared" si="191"/>
        <v>3.5</v>
      </c>
      <c r="AK319" s="71">
        <v>9</v>
      </c>
      <c r="AL319" s="72">
        <v>5.2555040428474031E-2</v>
      </c>
      <c r="AM319" s="18">
        <f t="shared" si="168"/>
        <v>0.98517170236727991</v>
      </c>
      <c r="AN319" s="14">
        <f t="shared" si="192"/>
        <v>2907241.6936858431</v>
      </c>
      <c r="AO319" s="15">
        <f t="shared" si="193"/>
        <v>2907241.6936858431</v>
      </c>
      <c r="AP319" s="16">
        <f t="shared" si="194"/>
        <v>3.5</v>
      </c>
      <c r="AQ319" s="19">
        <f t="shared" si="195"/>
        <v>9</v>
      </c>
      <c r="AR319" s="17">
        <f t="shared" si="196"/>
        <v>5.2555040428474031E-2</v>
      </c>
      <c r="AS319" s="18">
        <f t="shared" si="169"/>
        <v>0.98517170236727991</v>
      </c>
      <c r="AT319" s="73">
        <v>0.87745652235414018</v>
      </c>
      <c r="AU319" s="14">
        <f t="shared" si="170"/>
        <v>10917901.122677624</v>
      </c>
      <c r="AV319" s="15">
        <f t="shared" si="200"/>
        <v>10917901.122677624</v>
      </c>
      <c r="AW319" s="74">
        <v>0.10999396599513919</v>
      </c>
      <c r="AX319" s="14">
        <f t="shared" si="171"/>
        <v>1389218.259362034</v>
      </c>
      <c r="AY319" s="15">
        <f t="shared" si="172"/>
        <v>1200903.2448260947</v>
      </c>
      <c r="AZ319" s="75">
        <v>2.58E-2</v>
      </c>
      <c r="BA319" s="20">
        <f t="shared" si="173"/>
        <v>341564.6778</v>
      </c>
      <c r="BB319" s="20">
        <f t="shared" si="174"/>
        <v>336499.85509675747</v>
      </c>
      <c r="BC319" s="20">
        <f t="shared" si="175"/>
        <v>341564.6778</v>
      </c>
      <c r="BD319" s="21">
        <f t="shared" si="176"/>
        <v>336499.85509675747</v>
      </c>
      <c r="BE319" s="20">
        <f t="shared" si="197"/>
        <v>11409732.651162034</v>
      </c>
      <c r="BF319" s="20">
        <f t="shared" si="201"/>
        <v>9548062.5289146341</v>
      </c>
      <c r="BG319" s="22">
        <f t="shared" si="204"/>
        <v>4794660.759009473</v>
      </c>
      <c r="BH319" s="22">
        <f t="shared" si="177"/>
        <v>-4753401.7699051611</v>
      </c>
      <c r="BI319" s="53">
        <v>1</v>
      </c>
      <c r="BJ319" s="22">
        <f t="shared" si="198"/>
        <v>6615071.8921525609</v>
      </c>
      <c r="BK319" s="22">
        <f t="shared" si="199"/>
        <v>4753401.7699051611</v>
      </c>
      <c r="BL319" s="23">
        <f t="shared" si="202"/>
        <v>9548062.5289146341</v>
      </c>
    </row>
    <row r="320" spans="1:64" hidden="1" x14ac:dyDescent="0.25">
      <c r="A320" s="53">
        <v>4</v>
      </c>
      <c r="B320" s="53" t="s">
        <v>63</v>
      </c>
      <c r="C320" s="54" t="s">
        <v>64</v>
      </c>
      <c r="D320" s="54">
        <v>45443</v>
      </c>
      <c r="E320" s="55" t="s">
        <v>69</v>
      </c>
      <c r="F320" s="55" t="s">
        <v>66</v>
      </c>
      <c r="G320" s="56">
        <v>2025</v>
      </c>
      <c r="H320" s="57">
        <v>2101000</v>
      </c>
      <c r="I320" s="14">
        <f t="shared" si="178"/>
        <v>22927868.106492154</v>
      </c>
      <c r="J320" s="67">
        <v>25028868.106492154</v>
      </c>
      <c r="K320" s="57">
        <v>871000</v>
      </c>
      <c r="L320" s="14">
        <f t="shared" si="179"/>
        <v>10130431.062227428</v>
      </c>
      <c r="M320" s="67">
        <v>11001431.062227428</v>
      </c>
      <c r="N320" s="14">
        <f t="shared" si="180"/>
        <v>1230000</v>
      </c>
      <c r="O320" s="14">
        <f t="shared" si="181"/>
        <v>12797437.044264726</v>
      </c>
      <c r="P320" s="15">
        <f t="shared" si="182"/>
        <v>14027437.044264726</v>
      </c>
      <c r="Q320" s="57">
        <v>1293000</v>
      </c>
      <c r="R320" s="57">
        <v>536000</v>
      </c>
      <c r="S320" s="15">
        <f t="shared" si="203"/>
        <v>757000</v>
      </c>
      <c r="T320" s="14">
        <f t="shared" si="183"/>
        <v>808000</v>
      </c>
      <c r="U320" s="14">
        <f t="shared" si="184"/>
        <v>473000</v>
      </c>
      <c r="V320" s="14">
        <f t="shared" si="185"/>
        <v>23735868.106492154</v>
      </c>
      <c r="W320" s="14">
        <f t="shared" si="186"/>
        <v>13270437.044264726</v>
      </c>
      <c r="X320" s="70">
        <v>0</v>
      </c>
      <c r="Y320" s="14">
        <f t="shared" si="187"/>
        <v>0</v>
      </c>
      <c r="Z320" s="15">
        <f t="shared" si="188"/>
        <v>0</v>
      </c>
      <c r="AA320" s="57">
        <v>0</v>
      </c>
      <c r="AB320" s="57">
        <v>0</v>
      </c>
      <c r="AC320" s="15">
        <f t="shared" si="165"/>
        <v>0</v>
      </c>
      <c r="AD320" s="14">
        <f t="shared" si="189"/>
        <v>25028868.106492154</v>
      </c>
      <c r="AE320" s="15">
        <f t="shared" si="190"/>
        <v>0</v>
      </c>
      <c r="AF320" s="70">
        <v>0</v>
      </c>
      <c r="AG320" s="70">
        <v>0</v>
      </c>
      <c r="AH320" s="14">
        <f t="shared" si="166"/>
        <v>0</v>
      </c>
      <c r="AI320" s="15">
        <f t="shared" si="167"/>
        <v>0</v>
      </c>
      <c r="AJ320" s="16">
        <f t="shared" si="191"/>
        <v>13</v>
      </c>
      <c r="AK320" s="71">
        <v>15</v>
      </c>
      <c r="AL320" s="72">
        <v>5.2337707133441276E-2</v>
      </c>
      <c r="AM320" s="18">
        <f t="shared" si="168"/>
        <v>0.94623412579087485</v>
      </c>
      <c r="AN320" s="14">
        <f t="shared" si="192"/>
        <v>12556940.395442674</v>
      </c>
      <c r="AO320" s="15">
        <f t="shared" si="193"/>
        <v>0</v>
      </c>
      <c r="AP320" s="16">
        <f t="shared" si="194"/>
        <v>13</v>
      </c>
      <c r="AQ320" s="19">
        <f t="shared" si="195"/>
        <v>15</v>
      </c>
      <c r="AR320" s="17">
        <f t="shared" si="196"/>
        <v>5.2337707133441276E-2</v>
      </c>
      <c r="AS320" s="18">
        <f t="shared" si="169"/>
        <v>0.94623412579087485</v>
      </c>
      <c r="AT320" s="73">
        <v>0.87745652235414018</v>
      </c>
      <c r="AU320" s="14">
        <f t="shared" si="170"/>
        <v>0</v>
      </c>
      <c r="AV320" s="15">
        <f t="shared" si="200"/>
        <v>0</v>
      </c>
      <c r="AW320" s="74">
        <v>0</v>
      </c>
      <c r="AX320" s="14">
        <f t="shared" si="171"/>
        <v>0</v>
      </c>
      <c r="AY320" s="15">
        <f t="shared" si="172"/>
        <v>0</v>
      </c>
      <c r="AZ320" s="75">
        <v>0</v>
      </c>
      <c r="BA320" s="20">
        <f t="shared" si="173"/>
        <v>0</v>
      </c>
      <c r="BB320" s="20">
        <f t="shared" si="174"/>
        <v>0</v>
      </c>
      <c r="BC320" s="20">
        <f t="shared" si="175"/>
        <v>0</v>
      </c>
      <c r="BD320" s="21">
        <f t="shared" si="176"/>
        <v>0</v>
      </c>
      <c r="BE320" s="20">
        <f t="shared" si="197"/>
        <v>0</v>
      </c>
      <c r="BF320" s="20">
        <f t="shared" si="201"/>
        <v>0</v>
      </c>
      <c r="BG320" s="22">
        <f t="shared" si="204"/>
        <v>757000</v>
      </c>
      <c r="BH320" s="22">
        <f t="shared" si="177"/>
        <v>757000</v>
      </c>
      <c r="BI320" s="53">
        <v>0</v>
      </c>
      <c r="BJ320" s="22">
        <f t="shared" si="198"/>
        <v>0</v>
      </c>
      <c r="BK320" s="22">
        <f t="shared" si="199"/>
        <v>0</v>
      </c>
      <c r="BL320" s="23">
        <f t="shared" si="202"/>
        <v>757000</v>
      </c>
    </row>
    <row r="321" spans="1:64" hidden="1" x14ac:dyDescent="0.25">
      <c r="A321" s="53">
        <v>4</v>
      </c>
      <c r="B321" s="53" t="s">
        <v>63</v>
      </c>
      <c r="C321" s="54" t="s">
        <v>64</v>
      </c>
      <c r="D321" s="54">
        <v>45443</v>
      </c>
      <c r="E321" s="55" t="s">
        <v>70</v>
      </c>
      <c r="F321" s="55" t="s">
        <v>66</v>
      </c>
      <c r="G321" s="56">
        <v>2023</v>
      </c>
      <c r="H321" s="57">
        <v>24441269</v>
      </c>
      <c r="I321" s="14">
        <f t="shared" si="178"/>
        <v>0</v>
      </c>
      <c r="J321" s="67">
        <v>24441269</v>
      </c>
      <c r="K321" s="57">
        <v>8271812</v>
      </c>
      <c r="L321" s="14">
        <f t="shared" si="179"/>
        <v>0</v>
      </c>
      <c r="M321" s="67">
        <v>8271812</v>
      </c>
      <c r="N321" s="14">
        <f t="shared" si="180"/>
        <v>16169457</v>
      </c>
      <c r="O321" s="14">
        <f t="shared" si="181"/>
        <v>0</v>
      </c>
      <c r="P321" s="15">
        <f t="shared" si="182"/>
        <v>16169457</v>
      </c>
      <c r="Q321" s="57">
        <v>24441269</v>
      </c>
      <c r="R321" s="57">
        <v>8271812</v>
      </c>
      <c r="S321" s="15">
        <f t="shared" si="203"/>
        <v>16169457</v>
      </c>
      <c r="T321" s="14">
        <f t="shared" si="183"/>
        <v>0</v>
      </c>
      <c r="U321" s="14">
        <f t="shared" si="184"/>
        <v>0</v>
      </c>
      <c r="V321" s="14">
        <f t="shared" si="185"/>
        <v>0</v>
      </c>
      <c r="W321" s="14">
        <f t="shared" si="186"/>
        <v>0</v>
      </c>
      <c r="X321" s="70">
        <v>1</v>
      </c>
      <c r="Y321" s="14">
        <f t="shared" si="187"/>
        <v>0</v>
      </c>
      <c r="Z321" s="15">
        <f t="shared" si="188"/>
        <v>0</v>
      </c>
      <c r="AA321" s="57">
        <v>24441269</v>
      </c>
      <c r="AB321" s="57">
        <v>8271812</v>
      </c>
      <c r="AC321" s="15">
        <f t="shared" si="165"/>
        <v>16169457</v>
      </c>
      <c r="AD321" s="14">
        <f t="shared" si="189"/>
        <v>0</v>
      </c>
      <c r="AE321" s="15">
        <f t="shared" si="190"/>
        <v>0</v>
      </c>
      <c r="AF321" s="70">
        <v>1.0209999999999999</v>
      </c>
      <c r="AG321" s="70">
        <v>0</v>
      </c>
      <c r="AH321" s="14">
        <f t="shared" si="166"/>
        <v>0</v>
      </c>
      <c r="AI321" s="15">
        <f t="shared" si="167"/>
        <v>0</v>
      </c>
      <c r="AJ321" s="16">
        <f t="shared" si="191"/>
        <v>0</v>
      </c>
      <c r="AK321" s="71">
        <v>0</v>
      </c>
      <c r="AL321" s="72">
        <v>0</v>
      </c>
      <c r="AM321" s="18">
        <f t="shared" si="168"/>
        <v>1</v>
      </c>
      <c r="AN321" s="14">
        <f t="shared" si="192"/>
        <v>0</v>
      </c>
      <c r="AO321" s="15">
        <f t="shared" si="193"/>
        <v>0</v>
      </c>
      <c r="AP321" s="16">
        <f t="shared" si="194"/>
        <v>0</v>
      </c>
      <c r="AQ321" s="19">
        <f t="shared" si="195"/>
        <v>0</v>
      </c>
      <c r="AR321" s="17">
        <f t="shared" si="196"/>
        <v>0</v>
      </c>
      <c r="AS321" s="18">
        <f t="shared" si="169"/>
        <v>1</v>
      </c>
      <c r="AT321" s="73">
        <v>0.86200560565592232</v>
      </c>
      <c r="AU321" s="14">
        <f t="shared" si="170"/>
        <v>0</v>
      </c>
      <c r="AV321" s="15">
        <f t="shared" si="200"/>
        <v>0</v>
      </c>
      <c r="AW321" s="74">
        <v>8.839848032475417E-2</v>
      </c>
      <c r="AX321" s="14">
        <f t="shared" si="171"/>
        <v>0</v>
      </c>
      <c r="AY321" s="15">
        <f t="shared" si="172"/>
        <v>0</v>
      </c>
      <c r="AZ321" s="75">
        <v>1.35E-2</v>
      </c>
      <c r="BA321" s="20">
        <f t="shared" si="173"/>
        <v>0</v>
      </c>
      <c r="BB321" s="20">
        <f t="shared" si="174"/>
        <v>0</v>
      </c>
      <c r="BC321" s="20">
        <f t="shared" si="175"/>
        <v>0</v>
      </c>
      <c r="BD321" s="21">
        <f t="shared" si="176"/>
        <v>0</v>
      </c>
      <c r="BE321" s="20">
        <f t="shared" si="197"/>
        <v>0</v>
      </c>
      <c r="BF321" s="20">
        <f t="shared" si="201"/>
        <v>0</v>
      </c>
      <c r="BG321" s="22">
        <f t="shared" si="204"/>
        <v>0</v>
      </c>
      <c r="BH321" s="22">
        <f t="shared" si="177"/>
        <v>0</v>
      </c>
      <c r="BI321" s="53">
        <v>1</v>
      </c>
      <c r="BJ321" s="22">
        <f t="shared" si="198"/>
        <v>0</v>
      </c>
      <c r="BK321" s="22">
        <f t="shared" si="199"/>
        <v>0</v>
      </c>
      <c r="BL321" s="23">
        <f t="shared" si="202"/>
        <v>0</v>
      </c>
    </row>
    <row r="322" spans="1:64" hidden="1" x14ac:dyDescent="0.25">
      <c r="A322" s="53">
        <v>4</v>
      </c>
      <c r="B322" s="53" t="s">
        <v>63</v>
      </c>
      <c r="C322" s="54" t="s">
        <v>64</v>
      </c>
      <c r="D322" s="54">
        <v>45443</v>
      </c>
      <c r="E322" s="55" t="s">
        <v>70</v>
      </c>
      <c r="F322" s="55" t="s">
        <v>66</v>
      </c>
      <c r="G322" s="56">
        <v>2024</v>
      </c>
      <c r="H322" s="57">
        <v>23483000</v>
      </c>
      <c r="I322" s="14">
        <f t="shared" si="178"/>
        <v>7659000</v>
      </c>
      <c r="J322" s="67">
        <v>31142000</v>
      </c>
      <c r="K322" s="57">
        <v>8430000</v>
      </c>
      <c r="L322" s="14">
        <f t="shared" si="179"/>
        <v>2750000</v>
      </c>
      <c r="M322" s="67">
        <v>11180000</v>
      </c>
      <c r="N322" s="14">
        <f t="shared" si="180"/>
        <v>15053000</v>
      </c>
      <c r="O322" s="14">
        <f t="shared" si="181"/>
        <v>4909000</v>
      </c>
      <c r="P322" s="15">
        <f t="shared" si="182"/>
        <v>19962000</v>
      </c>
      <c r="Q322" s="57">
        <v>22455000</v>
      </c>
      <c r="R322" s="57">
        <v>8061000</v>
      </c>
      <c r="S322" s="15">
        <f t="shared" si="203"/>
        <v>14394000</v>
      </c>
      <c r="T322" s="14">
        <f t="shared" si="183"/>
        <v>1028000</v>
      </c>
      <c r="U322" s="14">
        <f t="shared" si="184"/>
        <v>659000</v>
      </c>
      <c r="V322" s="14">
        <f t="shared" si="185"/>
        <v>8687000</v>
      </c>
      <c r="W322" s="14">
        <f t="shared" si="186"/>
        <v>5568000</v>
      </c>
      <c r="X322" s="70">
        <v>1</v>
      </c>
      <c r="Y322" s="14">
        <f t="shared" si="187"/>
        <v>659000</v>
      </c>
      <c r="Z322" s="15">
        <f t="shared" si="188"/>
        <v>5568000</v>
      </c>
      <c r="AA322" s="57">
        <v>12727099</v>
      </c>
      <c r="AB322" s="57">
        <v>4568813.3786143167</v>
      </c>
      <c r="AC322" s="15">
        <f t="shared" si="165"/>
        <v>8158285.6213856833</v>
      </c>
      <c r="AD322" s="14">
        <f t="shared" si="189"/>
        <v>18414901</v>
      </c>
      <c r="AE322" s="15">
        <f t="shared" si="190"/>
        <v>18414901</v>
      </c>
      <c r="AF322" s="70">
        <v>1.0209999999999999</v>
      </c>
      <c r="AG322" s="70">
        <v>0</v>
      </c>
      <c r="AH322" s="14">
        <f t="shared" si="166"/>
        <v>18801613.921</v>
      </c>
      <c r="AI322" s="15">
        <f t="shared" si="167"/>
        <v>18801613.921</v>
      </c>
      <c r="AJ322" s="16">
        <f t="shared" si="191"/>
        <v>3.5</v>
      </c>
      <c r="AK322" s="71">
        <v>9</v>
      </c>
      <c r="AL322" s="72">
        <v>5.2555040428474031E-2</v>
      </c>
      <c r="AM322" s="18">
        <f t="shared" si="168"/>
        <v>0.98517170236727991</v>
      </c>
      <c r="AN322" s="14">
        <f t="shared" si="192"/>
        <v>5485436.0387810143</v>
      </c>
      <c r="AO322" s="15">
        <f t="shared" si="193"/>
        <v>5485436.0387810143</v>
      </c>
      <c r="AP322" s="16">
        <f t="shared" si="194"/>
        <v>3.5</v>
      </c>
      <c r="AQ322" s="19">
        <f t="shared" si="195"/>
        <v>9</v>
      </c>
      <c r="AR322" s="17">
        <f t="shared" si="196"/>
        <v>5.2555040428474031E-2</v>
      </c>
      <c r="AS322" s="18">
        <f t="shared" si="169"/>
        <v>0.98517170236727991</v>
      </c>
      <c r="AT322" s="73">
        <v>0.86200560565592232</v>
      </c>
      <c r="AU322" s="14">
        <f t="shared" si="170"/>
        <v>15966772.943203364</v>
      </c>
      <c r="AV322" s="15">
        <f t="shared" si="200"/>
        <v>15966772.943203364</v>
      </c>
      <c r="AW322" s="74">
        <v>8.839848032475417E-2</v>
      </c>
      <c r="AX322" s="14">
        <f t="shared" si="171"/>
        <v>1662034.0982691427</v>
      </c>
      <c r="AY322" s="15">
        <f t="shared" si="172"/>
        <v>1411438.4638695798</v>
      </c>
      <c r="AZ322" s="75">
        <v>1.35E-2</v>
      </c>
      <c r="BA322" s="20">
        <f t="shared" si="173"/>
        <v>248601.1635</v>
      </c>
      <c r="BB322" s="20">
        <f t="shared" si="174"/>
        <v>244914.83145578147</v>
      </c>
      <c r="BC322" s="20">
        <f t="shared" si="175"/>
        <v>248601.1635</v>
      </c>
      <c r="BD322" s="21">
        <f t="shared" si="176"/>
        <v>244914.83145578147</v>
      </c>
      <c r="BE322" s="20">
        <f t="shared" si="197"/>
        <v>15144249.182769142</v>
      </c>
      <c r="BF322" s="20">
        <f t="shared" si="201"/>
        <v>12137690.199747711</v>
      </c>
      <c r="BG322" s="22">
        <f t="shared" si="204"/>
        <v>6235714.3786143167</v>
      </c>
      <c r="BH322" s="22">
        <f t="shared" si="177"/>
        <v>-5901975.8211333947</v>
      </c>
      <c r="BI322" s="53">
        <v>1</v>
      </c>
      <c r="BJ322" s="22">
        <f t="shared" si="198"/>
        <v>8908534.8041548245</v>
      </c>
      <c r="BK322" s="22">
        <f t="shared" si="199"/>
        <v>5901975.8211333947</v>
      </c>
      <c r="BL322" s="23">
        <f t="shared" si="202"/>
        <v>12137690.199747711</v>
      </c>
    </row>
    <row r="323" spans="1:64" hidden="1" x14ac:dyDescent="0.25">
      <c r="A323" s="53">
        <v>4</v>
      </c>
      <c r="B323" s="53" t="s">
        <v>63</v>
      </c>
      <c r="C323" s="54" t="s">
        <v>64</v>
      </c>
      <c r="D323" s="54">
        <v>45443</v>
      </c>
      <c r="E323" s="55" t="s">
        <v>70</v>
      </c>
      <c r="F323" s="55" t="s">
        <v>66</v>
      </c>
      <c r="G323" s="56">
        <v>2025</v>
      </c>
      <c r="H323" s="57">
        <v>3551000</v>
      </c>
      <c r="I323" s="14">
        <f t="shared" si="178"/>
        <v>25736212.103479598</v>
      </c>
      <c r="J323" s="67">
        <v>29287212.103479598</v>
      </c>
      <c r="K323" s="57">
        <v>1275000</v>
      </c>
      <c r="L323" s="14">
        <f t="shared" si="179"/>
        <v>9585027.2183884401</v>
      </c>
      <c r="M323" s="67">
        <v>10860027.21838844</v>
      </c>
      <c r="N323" s="14">
        <f t="shared" si="180"/>
        <v>2276000</v>
      </c>
      <c r="O323" s="14">
        <f t="shared" si="181"/>
        <v>16151184.885091158</v>
      </c>
      <c r="P323" s="15">
        <f t="shared" si="182"/>
        <v>18427184.885091156</v>
      </c>
      <c r="Q323" s="57">
        <v>1909000</v>
      </c>
      <c r="R323" s="57">
        <v>686000</v>
      </c>
      <c r="S323" s="15">
        <f t="shared" si="203"/>
        <v>1223000</v>
      </c>
      <c r="T323" s="14">
        <f t="shared" si="183"/>
        <v>1642000</v>
      </c>
      <c r="U323" s="14">
        <f t="shared" si="184"/>
        <v>1053000</v>
      </c>
      <c r="V323" s="14">
        <f t="shared" si="185"/>
        <v>27378212.103479598</v>
      </c>
      <c r="W323" s="14">
        <f t="shared" si="186"/>
        <v>17204184.885091156</v>
      </c>
      <c r="X323" s="70">
        <v>0</v>
      </c>
      <c r="Y323" s="14">
        <f t="shared" si="187"/>
        <v>0</v>
      </c>
      <c r="Z323" s="15">
        <f t="shared" si="188"/>
        <v>0</v>
      </c>
      <c r="AA323" s="57">
        <v>0</v>
      </c>
      <c r="AB323" s="57">
        <v>0</v>
      </c>
      <c r="AC323" s="15">
        <f t="shared" ref="AC323:AC386" si="205">IF($D323="","",$AA323-$AB323)</f>
        <v>0</v>
      </c>
      <c r="AD323" s="14">
        <f t="shared" si="189"/>
        <v>29287212.103479598</v>
      </c>
      <c r="AE323" s="15">
        <f t="shared" si="190"/>
        <v>0</v>
      </c>
      <c r="AF323" s="70">
        <v>0</v>
      </c>
      <c r="AG323" s="70">
        <v>0</v>
      </c>
      <c r="AH323" s="14">
        <f t="shared" ref="AH323:AH386" si="206">IF($D323="","",$AE323*$AF323)</f>
        <v>0</v>
      </c>
      <c r="AI323" s="15">
        <f t="shared" ref="AI323:AI386" si="207">IF($D323="","",$AE323*($AF323*(1+$AG323)))</f>
        <v>0</v>
      </c>
      <c r="AJ323" s="16">
        <f t="shared" si="191"/>
        <v>13</v>
      </c>
      <c r="AK323" s="71">
        <v>15</v>
      </c>
      <c r="AL323" s="72">
        <v>5.2337707133441276E-2</v>
      </c>
      <c r="AM323" s="18">
        <f t="shared" ref="AM323:AM386" si="208">IF($D323="","",(1+$AL323)^(-$AJ323/12))</f>
        <v>0.94623412579087485</v>
      </c>
      <c r="AN323" s="14">
        <f t="shared" si="192"/>
        <v>16279186.844688812</v>
      </c>
      <c r="AO323" s="15">
        <f t="shared" si="193"/>
        <v>0</v>
      </c>
      <c r="AP323" s="16">
        <f t="shared" si="194"/>
        <v>13</v>
      </c>
      <c r="AQ323" s="19">
        <f t="shared" si="195"/>
        <v>15</v>
      </c>
      <c r="AR323" s="17">
        <f t="shared" si="196"/>
        <v>5.2337707133441276E-2</v>
      </c>
      <c r="AS323" s="18">
        <f t="shared" ref="AS323:AS386" si="209">IF($D323="","",(1+$AR323)^(-$AP323/12))</f>
        <v>0.94623412579087485</v>
      </c>
      <c r="AT323" s="73">
        <v>0.86200560565592232</v>
      </c>
      <c r="AU323" s="14">
        <f t="shared" ref="AU323:AU386" si="210">IF($D323="","",$AH323*$AS323*$AT323)</f>
        <v>0</v>
      </c>
      <c r="AV323" s="15">
        <f t="shared" si="200"/>
        <v>0</v>
      </c>
      <c r="AW323" s="74">
        <v>0</v>
      </c>
      <c r="AX323" s="14">
        <f t="shared" ref="AX323:AX386" si="211">IF($D323="","",$AI323*$AW323)</f>
        <v>0</v>
      </c>
      <c r="AY323" s="15">
        <f t="shared" ref="AY323:AY386" si="212">IF($D323="","",$AV323*$AW323)</f>
        <v>0</v>
      </c>
      <c r="AZ323" s="75">
        <v>0</v>
      </c>
      <c r="BA323" s="20">
        <f t="shared" ref="BA323:BA386" si="213">IF($D323="","",$AD323*$AZ323)</f>
        <v>0</v>
      </c>
      <c r="BB323" s="20">
        <f t="shared" ref="BB323:BB386" si="214">IF($D323="","",$BA323*$AM323)</f>
        <v>0</v>
      </c>
      <c r="BC323" s="20">
        <f t="shared" ref="BC323:BC386" si="215">IF($D323="","",$AE323*$AZ323)</f>
        <v>0</v>
      </c>
      <c r="BD323" s="21">
        <f t="shared" ref="BD323:BD386" si="216">IF($D323="","",$BC323*$AM323)</f>
        <v>0</v>
      </c>
      <c r="BE323" s="20">
        <f t="shared" si="197"/>
        <v>0</v>
      </c>
      <c r="BF323" s="20">
        <f t="shared" si="201"/>
        <v>0</v>
      </c>
      <c r="BG323" s="22">
        <f t="shared" si="204"/>
        <v>1223000</v>
      </c>
      <c r="BH323" s="22">
        <f t="shared" ref="BH323:BH386" si="217">IF($D323="","",$BG323-$BF323)</f>
        <v>1223000</v>
      </c>
      <c r="BI323" s="53">
        <v>0</v>
      </c>
      <c r="BJ323" s="22">
        <f t="shared" si="198"/>
        <v>0</v>
      </c>
      <c r="BK323" s="22">
        <f t="shared" si="199"/>
        <v>0</v>
      </c>
      <c r="BL323" s="23">
        <f t="shared" si="202"/>
        <v>1223000</v>
      </c>
    </row>
    <row r="324" spans="1:64" hidden="1" x14ac:dyDescent="0.25">
      <c r="A324" s="53">
        <v>4</v>
      </c>
      <c r="B324" s="53" t="s">
        <v>63</v>
      </c>
      <c r="C324" s="54" t="s">
        <v>64</v>
      </c>
      <c r="D324" s="54">
        <v>45443</v>
      </c>
      <c r="E324" s="55" t="s">
        <v>71</v>
      </c>
      <c r="F324" s="55" t="s">
        <v>66</v>
      </c>
      <c r="G324" s="56">
        <v>2023</v>
      </c>
      <c r="H324" s="57">
        <v>4220254</v>
      </c>
      <c r="I324" s="14">
        <f t="shared" ref="I324:I387" si="218">IF($D324="","",$J324-$H324)</f>
        <v>0</v>
      </c>
      <c r="J324" s="67">
        <v>4220254</v>
      </c>
      <c r="K324" s="57">
        <v>1334830</v>
      </c>
      <c r="L324" s="14">
        <f t="shared" ref="L324:L387" si="219">IF($D324="","",$M324-$K324)</f>
        <v>0</v>
      </c>
      <c r="M324" s="67">
        <v>1334830</v>
      </c>
      <c r="N324" s="14">
        <f t="shared" ref="N324:N387" si="220">IF($D324="","",$H324-$K324)</f>
        <v>2885424</v>
      </c>
      <c r="O324" s="14">
        <f t="shared" ref="O324:O387" si="221">IF($D324="","",$I324-$L324)</f>
        <v>0</v>
      </c>
      <c r="P324" s="15">
        <f t="shared" ref="P324:P387" si="222">IF($D324="","",$J324-$M324)</f>
        <v>2885424</v>
      </c>
      <c r="Q324" s="57">
        <v>4220254</v>
      </c>
      <c r="R324" s="57">
        <v>1334830</v>
      </c>
      <c r="S324" s="15">
        <f t="shared" si="203"/>
        <v>2885424</v>
      </c>
      <c r="T324" s="14">
        <f t="shared" ref="T324:T387" si="223">IF($D324="","",$H324-$Q324)</f>
        <v>0</v>
      </c>
      <c r="U324" s="14">
        <f t="shared" ref="U324:U387" si="224">IF($D324="","",$N324-$S324)</f>
        <v>0</v>
      </c>
      <c r="V324" s="14">
        <f t="shared" ref="V324:V387" si="225">IF($D324="","",$J324-$Q324)</f>
        <v>0</v>
      </c>
      <c r="W324" s="14">
        <f t="shared" ref="W324:W387" si="226">IF($D324="","",$P324-$S324)</f>
        <v>0</v>
      </c>
      <c r="X324" s="70">
        <v>1</v>
      </c>
      <c r="Y324" s="14">
        <f t="shared" ref="Y324:Y387" si="227">IF($D324="","",$U324*$X324)</f>
        <v>0</v>
      </c>
      <c r="Z324" s="15">
        <f t="shared" ref="Z324:Z387" si="228">IF($D324="","",$W324*$X324)</f>
        <v>0</v>
      </c>
      <c r="AA324" s="57">
        <v>4220254</v>
      </c>
      <c r="AB324" s="57">
        <v>1334830</v>
      </c>
      <c r="AC324" s="15">
        <f t="shared" si="205"/>
        <v>2885424</v>
      </c>
      <c r="AD324" s="14">
        <f t="shared" ref="AD324:AD387" si="229">IF($D324="","",$J324-$AA324)</f>
        <v>0</v>
      </c>
      <c r="AE324" s="15">
        <f t="shared" ref="AE324:AE387" si="230">IF($D324="","",AD324*$X324)</f>
        <v>0</v>
      </c>
      <c r="AF324" s="70">
        <v>1</v>
      </c>
      <c r="AG324" s="70">
        <v>0</v>
      </c>
      <c r="AH324" s="14">
        <f t="shared" si="206"/>
        <v>0</v>
      </c>
      <c r="AI324" s="15">
        <f t="shared" si="207"/>
        <v>0</v>
      </c>
      <c r="AJ324" s="16">
        <f t="shared" ref="AJ324:AJ387" si="231">IF($D324="","",IF($G324&lt;YEAR($D324),0,IF($G324&gt;YEAR($D324),DATEDIF($D324,DATE(YEAR($D324),12,31),"m")+6,DATEDIF($D324,DATE(YEAR($D324),12,31),"m")/2)))</f>
        <v>0</v>
      </c>
      <c r="AK324" s="71">
        <v>0</v>
      </c>
      <c r="AL324" s="72">
        <v>0</v>
      </c>
      <c r="AM324" s="18">
        <f t="shared" si="208"/>
        <v>1</v>
      </c>
      <c r="AN324" s="14">
        <f t="shared" ref="AN324:AN387" si="232">IF($D324="","",$W324*$AM324)</f>
        <v>0</v>
      </c>
      <c r="AO324" s="15">
        <f t="shared" ref="AO324:AO387" si="233">IF($D324="","",$Z324*$AM324)</f>
        <v>0</v>
      </c>
      <c r="AP324" s="16">
        <f t="shared" ref="AP324:AP387" si="234">$AJ324</f>
        <v>0</v>
      </c>
      <c r="AQ324" s="19">
        <f t="shared" ref="AQ324:AQ387" si="235">$AK324</f>
        <v>0</v>
      </c>
      <c r="AR324" s="17">
        <f t="shared" ref="AR324:AR387" si="236">$AL324</f>
        <v>0</v>
      </c>
      <c r="AS324" s="18">
        <f t="shared" si="209"/>
        <v>1</v>
      </c>
      <c r="AT324" s="73">
        <v>0.89014911840146116</v>
      </c>
      <c r="AU324" s="14">
        <f t="shared" si="210"/>
        <v>0</v>
      </c>
      <c r="AV324" s="15">
        <f t="shared" si="200"/>
        <v>0</v>
      </c>
      <c r="AW324" s="74">
        <v>7.3309423347455327E-2</v>
      </c>
      <c r="AX324" s="14">
        <f t="shared" si="211"/>
        <v>0</v>
      </c>
      <c r="AY324" s="15">
        <f t="shared" si="212"/>
        <v>0</v>
      </c>
      <c r="AZ324" s="75">
        <v>1.9599999999999999E-2</v>
      </c>
      <c r="BA324" s="20">
        <f t="shared" si="213"/>
        <v>0</v>
      </c>
      <c r="BB324" s="20">
        <f t="shared" si="214"/>
        <v>0</v>
      </c>
      <c r="BC324" s="20">
        <f t="shared" si="215"/>
        <v>0</v>
      </c>
      <c r="BD324" s="21">
        <f t="shared" si="216"/>
        <v>0</v>
      </c>
      <c r="BE324" s="20">
        <f t="shared" ref="BE324:BE387" si="237">IF($D324="","",$AI324+$AX324+$BC324-$Z324)</f>
        <v>0</v>
      </c>
      <c r="BF324" s="20">
        <f t="shared" si="201"/>
        <v>0</v>
      </c>
      <c r="BG324" s="22">
        <f t="shared" si="204"/>
        <v>0</v>
      </c>
      <c r="BH324" s="22">
        <f t="shared" si="217"/>
        <v>0</v>
      </c>
      <c r="BI324" s="53">
        <v>1</v>
      </c>
      <c r="BJ324" s="22">
        <f t="shared" ref="BJ324:BJ387" si="238">IF($D324="","",IF($BI324=0,0,MAX($BE324-$BG324,0)))</f>
        <v>0</v>
      </c>
      <c r="BK324" s="22">
        <f t="shared" ref="BK324:BK387" si="239">IF($D324="","",IF($BI324=0,0,MAX($BF324-$BG324,0)))</f>
        <v>0</v>
      </c>
      <c r="BL324" s="23">
        <f t="shared" si="202"/>
        <v>0</v>
      </c>
    </row>
    <row r="325" spans="1:64" hidden="1" x14ac:dyDescent="0.25">
      <c r="A325" s="53">
        <v>4</v>
      </c>
      <c r="B325" s="53" t="s">
        <v>63</v>
      </c>
      <c r="C325" s="54" t="s">
        <v>64</v>
      </c>
      <c r="D325" s="54">
        <v>45443</v>
      </c>
      <c r="E325" s="55" t="s">
        <v>71</v>
      </c>
      <c r="F325" s="55" t="s">
        <v>66</v>
      </c>
      <c r="G325" s="56">
        <v>2024</v>
      </c>
      <c r="H325" s="57">
        <v>3110000</v>
      </c>
      <c r="I325" s="14">
        <f t="shared" si="218"/>
        <v>800000</v>
      </c>
      <c r="J325" s="67">
        <v>3910000</v>
      </c>
      <c r="K325" s="57">
        <v>1099000</v>
      </c>
      <c r="L325" s="14">
        <f t="shared" si="219"/>
        <v>282000</v>
      </c>
      <c r="M325" s="67">
        <v>1381000</v>
      </c>
      <c r="N325" s="14">
        <f t="shared" si="220"/>
        <v>2011000</v>
      </c>
      <c r="O325" s="14">
        <f t="shared" si="221"/>
        <v>518000</v>
      </c>
      <c r="P325" s="15">
        <f t="shared" si="222"/>
        <v>2529000</v>
      </c>
      <c r="Q325" s="57">
        <v>2943000</v>
      </c>
      <c r="R325" s="57">
        <v>1040000</v>
      </c>
      <c r="S325" s="15">
        <f t="shared" si="203"/>
        <v>1903000</v>
      </c>
      <c r="T325" s="14">
        <f t="shared" si="223"/>
        <v>167000</v>
      </c>
      <c r="U325" s="14">
        <f t="shared" si="224"/>
        <v>108000</v>
      </c>
      <c r="V325" s="14">
        <f t="shared" si="225"/>
        <v>967000</v>
      </c>
      <c r="W325" s="14">
        <f t="shared" si="226"/>
        <v>626000</v>
      </c>
      <c r="X325" s="70">
        <v>1</v>
      </c>
      <c r="Y325" s="14">
        <f t="shared" si="227"/>
        <v>108000</v>
      </c>
      <c r="Z325" s="15">
        <f t="shared" si="228"/>
        <v>626000</v>
      </c>
      <c r="AA325" s="57">
        <v>1678383</v>
      </c>
      <c r="AB325" s="57">
        <v>593100.61639871378</v>
      </c>
      <c r="AC325" s="15">
        <f t="shared" si="205"/>
        <v>1085282.3836012862</v>
      </c>
      <c r="AD325" s="14">
        <f t="shared" si="229"/>
        <v>2231617</v>
      </c>
      <c r="AE325" s="15">
        <f t="shared" si="230"/>
        <v>2231617</v>
      </c>
      <c r="AF325" s="70">
        <v>1</v>
      </c>
      <c r="AG325" s="70">
        <v>0</v>
      </c>
      <c r="AH325" s="14">
        <f t="shared" si="206"/>
        <v>2231617</v>
      </c>
      <c r="AI325" s="15">
        <f t="shared" si="207"/>
        <v>2231617</v>
      </c>
      <c r="AJ325" s="16">
        <f t="shared" si="231"/>
        <v>3.5</v>
      </c>
      <c r="AK325" s="71">
        <v>9</v>
      </c>
      <c r="AL325" s="72">
        <v>5.2555040428474031E-2</v>
      </c>
      <c r="AM325" s="18">
        <f t="shared" si="208"/>
        <v>0.98517170236727991</v>
      </c>
      <c r="AN325" s="14">
        <f t="shared" si="232"/>
        <v>616717.48568191717</v>
      </c>
      <c r="AO325" s="15">
        <f t="shared" si="233"/>
        <v>616717.48568191717</v>
      </c>
      <c r="AP325" s="16">
        <f t="shared" si="234"/>
        <v>3.5</v>
      </c>
      <c r="AQ325" s="19">
        <f t="shared" si="235"/>
        <v>9</v>
      </c>
      <c r="AR325" s="17">
        <f t="shared" si="236"/>
        <v>5.2555040428474031E-2</v>
      </c>
      <c r="AS325" s="18">
        <f t="shared" si="209"/>
        <v>0.98517170236727991</v>
      </c>
      <c r="AT325" s="73">
        <v>0.89014911840146116</v>
      </c>
      <c r="AU325" s="14">
        <f t="shared" si="210"/>
        <v>1957015.9085109688</v>
      </c>
      <c r="AV325" s="15">
        <f t="shared" ref="AV325:AV388" si="240">IF($D325="","",$AI325*$AS325*$AT325)</f>
        <v>1957015.9085109688</v>
      </c>
      <c r="AW325" s="74">
        <v>7.3309423347455327E-2</v>
      </c>
      <c r="AX325" s="14">
        <f t="shared" si="211"/>
        <v>163598.5554023782</v>
      </c>
      <c r="AY325" s="15">
        <f t="shared" si="212"/>
        <v>143467.70773473551</v>
      </c>
      <c r="AZ325" s="75">
        <v>1.9599999999999999E-2</v>
      </c>
      <c r="BA325" s="20">
        <f t="shared" si="213"/>
        <v>43739.693200000002</v>
      </c>
      <c r="BB325" s="20">
        <f t="shared" si="214"/>
        <v>43091.108010866541</v>
      </c>
      <c r="BC325" s="20">
        <f t="shared" si="215"/>
        <v>43739.693200000002</v>
      </c>
      <c r="BD325" s="21">
        <f t="shared" si="216"/>
        <v>43091.108010866541</v>
      </c>
      <c r="BE325" s="20">
        <f t="shared" si="237"/>
        <v>1812955.2486023782</v>
      </c>
      <c r="BF325" s="20">
        <f t="shared" ref="BF325:BF388" si="241">IF($D325="","",$AV325+$AY325+$BD325-$AO325)</f>
        <v>1526857.2385746539</v>
      </c>
      <c r="BG325" s="22">
        <f t="shared" si="204"/>
        <v>817717.61639871378</v>
      </c>
      <c r="BH325" s="22">
        <f t="shared" si="217"/>
        <v>-709139.62217594008</v>
      </c>
      <c r="BI325" s="53">
        <v>1</v>
      </c>
      <c r="BJ325" s="22">
        <f t="shared" si="238"/>
        <v>995237.6322036644</v>
      </c>
      <c r="BK325" s="22">
        <f t="shared" si="239"/>
        <v>709139.62217594008</v>
      </c>
      <c r="BL325" s="23">
        <f t="shared" ref="BL325:BL388" si="242">IF($D325="","",IF($BI325=1,$BG325+$BK325,$BG325))</f>
        <v>1526857.2385746539</v>
      </c>
    </row>
    <row r="326" spans="1:64" hidden="1" x14ac:dyDescent="0.25">
      <c r="A326" s="53">
        <v>4</v>
      </c>
      <c r="B326" s="53" t="s">
        <v>63</v>
      </c>
      <c r="C326" s="54" t="s">
        <v>64</v>
      </c>
      <c r="D326" s="54">
        <v>45443</v>
      </c>
      <c r="E326" s="55" t="s">
        <v>71</v>
      </c>
      <c r="F326" s="55" t="s">
        <v>66</v>
      </c>
      <c r="G326" s="56">
        <v>2025</v>
      </c>
      <c r="H326" s="57">
        <v>552000</v>
      </c>
      <c r="I326" s="14">
        <f t="shared" si="218"/>
        <v>3357999.9999999995</v>
      </c>
      <c r="J326" s="67">
        <v>3909999.9999999995</v>
      </c>
      <c r="K326" s="57">
        <v>195000</v>
      </c>
      <c r="L326" s="14">
        <f t="shared" si="219"/>
        <v>1185999.9999999998</v>
      </c>
      <c r="M326" s="67">
        <v>1380999.9999999998</v>
      </c>
      <c r="N326" s="14">
        <f t="shared" si="220"/>
        <v>357000</v>
      </c>
      <c r="O326" s="14">
        <f t="shared" si="221"/>
        <v>2172000</v>
      </c>
      <c r="P326" s="15">
        <f t="shared" si="222"/>
        <v>2529000</v>
      </c>
      <c r="Q326" s="57">
        <v>286000</v>
      </c>
      <c r="R326" s="57">
        <v>101000</v>
      </c>
      <c r="S326" s="15">
        <f t="shared" si="203"/>
        <v>185000</v>
      </c>
      <c r="T326" s="14">
        <f t="shared" si="223"/>
        <v>266000</v>
      </c>
      <c r="U326" s="14">
        <f t="shared" si="224"/>
        <v>172000</v>
      </c>
      <c r="V326" s="14">
        <f t="shared" si="225"/>
        <v>3623999.9999999995</v>
      </c>
      <c r="W326" s="14">
        <f t="shared" si="226"/>
        <v>2344000</v>
      </c>
      <c r="X326" s="70">
        <v>0</v>
      </c>
      <c r="Y326" s="14">
        <f t="shared" si="227"/>
        <v>0</v>
      </c>
      <c r="Z326" s="15">
        <f t="shared" si="228"/>
        <v>0</v>
      </c>
      <c r="AA326" s="57">
        <v>0</v>
      </c>
      <c r="AB326" s="57">
        <v>0</v>
      </c>
      <c r="AC326" s="15">
        <f t="shared" si="205"/>
        <v>0</v>
      </c>
      <c r="AD326" s="14">
        <f t="shared" si="229"/>
        <v>3909999.9999999995</v>
      </c>
      <c r="AE326" s="15">
        <f t="shared" si="230"/>
        <v>0</v>
      </c>
      <c r="AF326" s="70">
        <v>0</v>
      </c>
      <c r="AG326" s="70">
        <v>0</v>
      </c>
      <c r="AH326" s="14">
        <f t="shared" si="206"/>
        <v>0</v>
      </c>
      <c r="AI326" s="15">
        <f t="shared" si="207"/>
        <v>0</v>
      </c>
      <c r="AJ326" s="16">
        <f t="shared" si="231"/>
        <v>13</v>
      </c>
      <c r="AK326" s="71">
        <v>15</v>
      </c>
      <c r="AL326" s="72">
        <v>5.2337707133441276E-2</v>
      </c>
      <c r="AM326" s="18">
        <f t="shared" si="208"/>
        <v>0.94623412579087485</v>
      </c>
      <c r="AN326" s="14">
        <f t="shared" si="232"/>
        <v>2217972.7908538105</v>
      </c>
      <c r="AO326" s="15">
        <f t="shared" si="233"/>
        <v>0</v>
      </c>
      <c r="AP326" s="16">
        <f t="shared" si="234"/>
        <v>13</v>
      </c>
      <c r="AQ326" s="19">
        <f t="shared" si="235"/>
        <v>15</v>
      </c>
      <c r="AR326" s="17">
        <f t="shared" si="236"/>
        <v>5.2337707133441276E-2</v>
      </c>
      <c r="AS326" s="18">
        <f t="shared" si="209"/>
        <v>0.94623412579087485</v>
      </c>
      <c r="AT326" s="73">
        <v>0.89014911840146116</v>
      </c>
      <c r="AU326" s="14">
        <f t="shared" si="210"/>
        <v>0</v>
      </c>
      <c r="AV326" s="15">
        <f t="shared" si="240"/>
        <v>0</v>
      </c>
      <c r="AW326" s="74">
        <v>0</v>
      </c>
      <c r="AX326" s="14">
        <f t="shared" si="211"/>
        <v>0</v>
      </c>
      <c r="AY326" s="15">
        <f t="shared" si="212"/>
        <v>0</v>
      </c>
      <c r="AZ326" s="75">
        <v>0</v>
      </c>
      <c r="BA326" s="20">
        <f t="shared" si="213"/>
        <v>0</v>
      </c>
      <c r="BB326" s="20">
        <f t="shared" si="214"/>
        <v>0</v>
      </c>
      <c r="BC326" s="20">
        <f t="shared" si="215"/>
        <v>0</v>
      </c>
      <c r="BD326" s="21">
        <f t="shared" si="216"/>
        <v>0</v>
      </c>
      <c r="BE326" s="20">
        <f t="shared" si="237"/>
        <v>0</v>
      </c>
      <c r="BF326" s="20">
        <f t="shared" si="241"/>
        <v>0</v>
      </c>
      <c r="BG326" s="22">
        <f t="shared" si="204"/>
        <v>185000</v>
      </c>
      <c r="BH326" s="22">
        <f t="shared" si="217"/>
        <v>185000</v>
      </c>
      <c r="BI326" s="53">
        <v>0</v>
      </c>
      <c r="BJ326" s="22">
        <f t="shared" si="238"/>
        <v>0</v>
      </c>
      <c r="BK326" s="22">
        <f t="shared" si="239"/>
        <v>0</v>
      </c>
      <c r="BL326" s="23">
        <f t="shared" si="242"/>
        <v>185000</v>
      </c>
    </row>
    <row r="327" spans="1:64" hidden="1" x14ac:dyDescent="0.25">
      <c r="A327" s="53">
        <v>4</v>
      </c>
      <c r="B327" s="53" t="s">
        <v>63</v>
      </c>
      <c r="C327" s="54" t="s">
        <v>64</v>
      </c>
      <c r="D327" s="54">
        <v>45473</v>
      </c>
      <c r="E327" s="55" t="s">
        <v>65</v>
      </c>
      <c r="F327" s="55" t="s">
        <v>66</v>
      </c>
      <c r="G327" s="56">
        <v>2023</v>
      </c>
      <c r="H327" s="57">
        <v>525829018</v>
      </c>
      <c r="I327" s="14">
        <f t="shared" si="218"/>
        <v>0</v>
      </c>
      <c r="J327" s="67">
        <v>525829018</v>
      </c>
      <c r="K327" s="57">
        <v>157396496</v>
      </c>
      <c r="L327" s="14">
        <f t="shared" si="219"/>
        <v>0</v>
      </c>
      <c r="M327" s="67">
        <v>157396496</v>
      </c>
      <c r="N327" s="14">
        <f t="shared" si="220"/>
        <v>368432522</v>
      </c>
      <c r="O327" s="14">
        <f t="shared" si="221"/>
        <v>0</v>
      </c>
      <c r="P327" s="15">
        <f t="shared" si="222"/>
        <v>368432522</v>
      </c>
      <c r="Q327" s="57">
        <v>525829018</v>
      </c>
      <c r="R327" s="57">
        <v>157396496</v>
      </c>
      <c r="S327" s="15">
        <f t="shared" si="203"/>
        <v>368432522</v>
      </c>
      <c r="T327" s="14">
        <f t="shared" si="223"/>
        <v>0</v>
      </c>
      <c r="U327" s="14">
        <f t="shared" si="224"/>
        <v>0</v>
      </c>
      <c r="V327" s="14">
        <f t="shared" si="225"/>
        <v>0</v>
      </c>
      <c r="W327" s="14">
        <f t="shared" si="226"/>
        <v>0</v>
      </c>
      <c r="X327" s="70">
        <v>1</v>
      </c>
      <c r="Y327" s="14">
        <f t="shared" si="227"/>
        <v>0</v>
      </c>
      <c r="Z327" s="15">
        <f t="shared" si="228"/>
        <v>0</v>
      </c>
      <c r="AA327" s="57">
        <v>525829018</v>
      </c>
      <c r="AB327" s="57">
        <v>157396496</v>
      </c>
      <c r="AC327" s="15">
        <f t="shared" si="205"/>
        <v>368432522</v>
      </c>
      <c r="AD327" s="14">
        <f t="shared" si="229"/>
        <v>0</v>
      </c>
      <c r="AE327" s="15">
        <f t="shared" si="230"/>
        <v>0</v>
      </c>
      <c r="AF327" s="70">
        <v>1.22</v>
      </c>
      <c r="AG327" s="70">
        <v>0</v>
      </c>
      <c r="AH327" s="14">
        <f t="shared" si="206"/>
        <v>0</v>
      </c>
      <c r="AI327" s="15">
        <f t="shared" si="207"/>
        <v>0</v>
      </c>
      <c r="AJ327" s="16">
        <f t="shared" si="231"/>
        <v>0</v>
      </c>
      <c r="AK327" s="71">
        <v>0</v>
      </c>
      <c r="AL327" s="72">
        <v>0</v>
      </c>
      <c r="AM327" s="18">
        <f t="shared" si="208"/>
        <v>1</v>
      </c>
      <c r="AN327" s="14">
        <f t="shared" si="232"/>
        <v>0</v>
      </c>
      <c r="AO327" s="15">
        <f t="shared" si="233"/>
        <v>0</v>
      </c>
      <c r="AP327" s="16">
        <f t="shared" si="234"/>
        <v>0</v>
      </c>
      <c r="AQ327" s="19">
        <f t="shared" si="235"/>
        <v>0</v>
      </c>
      <c r="AR327" s="17">
        <f t="shared" si="236"/>
        <v>0</v>
      </c>
      <c r="AS327" s="18">
        <f t="shared" si="209"/>
        <v>1</v>
      </c>
      <c r="AT327" s="73">
        <v>0.88450765268544418</v>
      </c>
      <c r="AU327" s="14">
        <f t="shared" si="210"/>
        <v>0</v>
      </c>
      <c r="AV327" s="15">
        <f t="shared" si="240"/>
        <v>0</v>
      </c>
      <c r="AW327" s="74">
        <v>7.2144853467420111E-2</v>
      </c>
      <c r="AX327" s="14">
        <f t="shared" si="211"/>
        <v>0</v>
      </c>
      <c r="AY327" s="15">
        <f t="shared" si="212"/>
        <v>0</v>
      </c>
      <c r="AZ327" s="75">
        <v>2.3E-3</v>
      </c>
      <c r="BA327" s="20">
        <f t="shared" si="213"/>
        <v>0</v>
      </c>
      <c r="BB327" s="20">
        <f t="shared" si="214"/>
        <v>0</v>
      </c>
      <c r="BC327" s="20">
        <f t="shared" si="215"/>
        <v>0</v>
      </c>
      <c r="BD327" s="21">
        <f t="shared" si="216"/>
        <v>0</v>
      </c>
      <c r="BE327" s="20">
        <f t="shared" si="237"/>
        <v>0</v>
      </c>
      <c r="BF327" s="20">
        <f t="shared" si="241"/>
        <v>0</v>
      </c>
      <c r="BG327" s="22">
        <f t="shared" si="204"/>
        <v>0</v>
      </c>
      <c r="BH327" s="22">
        <f t="shared" si="217"/>
        <v>0</v>
      </c>
      <c r="BI327" s="53">
        <v>1</v>
      </c>
      <c r="BJ327" s="22">
        <f t="shared" si="238"/>
        <v>0</v>
      </c>
      <c r="BK327" s="22">
        <f t="shared" si="239"/>
        <v>0</v>
      </c>
      <c r="BL327" s="23">
        <f t="shared" si="242"/>
        <v>0</v>
      </c>
    </row>
    <row r="328" spans="1:64" hidden="1" x14ac:dyDescent="0.25">
      <c r="A328" s="53">
        <v>4</v>
      </c>
      <c r="B328" s="53" t="s">
        <v>63</v>
      </c>
      <c r="C328" s="54" t="s">
        <v>64</v>
      </c>
      <c r="D328" s="54">
        <v>45473</v>
      </c>
      <c r="E328" s="55" t="s">
        <v>65</v>
      </c>
      <c r="F328" s="55" t="s">
        <v>66</v>
      </c>
      <c r="G328" s="56">
        <v>2024</v>
      </c>
      <c r="H328" s="57">
        <v>486977000</v>
      </c>
      <c r="I328" s="14">
        <f t="shared" si="218"/>
        <v>67829000</v>
      </c>
      <c r="J328" s="67">
        <v>554806000</v>
      </c>
      <c r="K328" s="57">
        <v>154419000</v>
      </c>
      <c r="L328" s="14">
        <f t="shared" si="219"/>
        <v>21508000</v>
      </c>
      <c r="M328" s="67">
        <v>175927000</v>
      </c>
      <c r="N328" s="14">
        <f t="shared" si="220"/>
        <v>332558000</v>
      </c>
      <c r="O328" s="14">
        <f t="shared" si="221"/>
        <v>46321000</v>
      </c>
      <c r="P328" s="15">
        <f t="shared" si="222"/>
        <v>378879000</v>
      </c>
      <c r="Q328" s="57">
        <v>459240000</v>
      </c>
      <c r="R328" s="57">
        <v>145624000</v>
      </c>
      <c r="S328" s="15">
        <f t="shared" ref="S328:S391" si="243">IF($D328="","",$Q328-$R328)</f>
        <v>313616000</v>
      </c>
      <c r="T328" s="14">
        <f t="shared" si="223"/>
        <v>27737000</v>
      </c>
      <c r="U328" s="14">
        <f t="shared" si="224"/>
        <v>18942000</v>
      </c>
      <c r="V328" s="14">
        <f t="shared" si="225"/>
        <v>95566000</v>
      </c>
      <c r="W328" s="14">
        <f t="shared" si="226"/>
        <v>65263000</v>
      </c>
      <c r="X328" s="70">
        <v>1</v>
      </c>
      <c r="Y328" s="14">
        <f t="shared" si="227"/>
        <v>18942000</v>
      </c>
      <c r="Z328" s="15">
        <f t="shared" si="228"/>
        <v>65263000</v>
      </c>
      <c r="AA328" s="57">
        <v>281233095</v>
      </c>
      <c r="AB328" s="57">
        <v>89178202.044049308</v>
      </c>
      <c r="AC328" s="15">
        <f t="shared" si="205"/>
        <v>192054892.95595068</v>
      </c>
      <c r="AD328" s="14">
        <f t="shared" si="229"/>
        <v>273572905</v>
      </c>
      <c r="AE328" s="15">
        <f t="shared" si="230"/>
        <v>273572905</v>
      </c>
      <c r="AF328" s="70">
        <v>1.26</v>
      </c>
      <c r="AG328" s="70">
        <v>0</v>
      </c>
      <c r="AH328" s="14">
        <f t="shared" si="206"/>
        <v>344701860.30000001</v>
      </c>
      <c r="AI328" s="15">
        <f t="shared" si="207"/>
        <v>344701860.30000001</v>
      </c>
      <c r="AJ328" s="16">
        <f t="shared" si="231"/>
        <v>3</v>
      </c>
      <c r="AK328" s="71">
        <v>3</v>
      </c>
      <c r="AL328" s="72">
        <v>5.2555040428474031E-2</v>
      </c>
      <c r="AM328" s="18">
        <f t="shared" si="208"/>
        <v>0.98727649200240586</v>
      </c>
      <c r="AN328" s="14">
        <f t="shared" si="232"/>
        <v>64432625.697553016</v>
      </c>
      <c r="AO328" s="15">
        <f t="shared" si="233"/>
        <v>64432625.697553016</v>
      </c>
      <c r="AP328" s="16">
        <f t="shared" si="234"/>
        <v>3</v>
      </c>
      <c r="AQ328" s="19">
        <f t="shared" si="235"/>
        <v>3</v>
      </c>
      <c r="AR328" s="17">
        <f t="shared" si="236"/>
        <v>5.2555040428474031E-2</v>
      </c>
      <c r="AS328" s="18">
        <f t="shared" si="209"/>
        <v>0.98727649200240586</v>
      </c>
      <c r="AT328" s="73">
        <v>0.88450765268544418</v>
      </c>
      <c r="AU328" s="14">
        <f t="shared" si="210"/>
        <v>301012144.73988342</v>
      </c>
      <c r="AV328" s="15">
        <f t="shared" si="240"/>
        <v>301012144.73988342</v>
      </c>
      <c r="AW328" s="74">
        <v>7.2144853467420111E-2</v>
      </c>
      <c r="AX328" s="14">
        <f t="shared" si="211"/>
        <v>24868465.201290619</v>
      </c>
      <c r="AY328" s="15">
        <f t="shared" si="212"/>
        <v>21716477.074172743</v>
      </c>
      <c r="AZ328" s="75">
        <v>2.3E-3</v>
      </c>
      <c r="BA328" s="20">
        <f t="shared" si="213"/>
        <v>629217.68149999995</v>
      </c>
      <c r="BB328" s="20">
        <f t="shared" si="214"/>
        <v>621211.82529720711</v>
      </c>
      <c r="BC328" s="20">
        <f t="shared" si="215"/>
        <v>629217.68149999995</v>
      </c>
      <c r="BD328" s="21">
        <f t="shared" si="216"/>
        <v>621211.82529720711</v>
      </c>
      <c r="BE328" s="20">
        <f t="shared" si="237"/>
        <v>304936543.18279064</v>
      </c>
      <c r="BF328" s="20">
        <f t="shared" si="241"/>
        <v>258917207.94180039</v>
      </c>
      <c r="BG328" s="22">
        <f t="shared" ref="BG328:BG391" si="244">IF($D328="","",$S328-$AC328)</f>
        <v>121561107.04404932</v>
      </c>
      <c r="BH328" s="22">
        <f t="shared" si="217"/>
        <v>-137356100.89775106</v>
      </c>
      <c r="BI328" s="53">
        <v>1</v>
      </c>
      <c r="BJ328" s="22">
        <f t="shared" si="238"/>
        <v>183375436.13874131</v>
      </c>
      <c r="BK328" s="22">
        <f t="shared" si="239"/>
        <v>137356100.89775106</v>
      </c>
      <c r="BL328" s="23">
        <f t="shared" si="242"/>
        <v>258917207.94180039</v>
      </c>
    </row>
    <row r="329" spans="1:64" hidden="1" x14ac:dyDescent="0.25">
      <c r="A329" s="53">
        <v>4</v>
      </c>
      <c r="B329" s="53" t="s">
        <v>63</v>
      </c>
      <c r="C329" s="54" t="s">
        <v>64</v>
      </c>
      <c r="D329" s="54">
        <v>45473</v>
      </c>
      <c r="E329" s="55" t="s">
        <v>65</v>
      </c>
      <c r="F329" s="55" t="s">
        <v>66</v>
      </c>
      <c r="G329" s="56">
        <v>2025</v>
      </c>
      <c r="H329" s="57">
        <v>77891000</v>
      </c>
      <c r="I329" s="14">
        <f t="shared" si="218"/>
        <v>483467379.02541041</v>
      </c>
      <c r="J329" s="67">
        <v>561358379.02541041</v>
      </c>
      <c r="K329" s="57">
        <v>24700000</v>
      </c>
      <c r="L329" s="14">
        <f t="shared" si="219"/>
        <v>155371842.60804909</v>
      </c>
      <c r="M329" s="67">
        <v>180071842.60804909</v>
      </c>
      <c r="N329" s="14">
        <f t="shared" si="220"/>
        <v>53191000</v>
      </c>
      <c r="O329" s="14">
        <f t="shared" si="221"/>
        <v>328095536.41736132</v>
      </c>
      <c r="P329" s="15">
        <f t="shared" si="222"/>
        <v>381286536.41736132</v>
      </c>
      <c r="Q329" s="57">
        <v>51664000</v>
      </c>
      <c r="R329" s="57">
        <v>16383000</v>
      </c>
      <c r="S329" s="15">
        <f t="shared" si="243"/>
        <v>35281000</v>
      </c>
      <c r="T329" s="14">
        <f t="shared" si="223"/>
        <v>26227000</v>
      </c>
      <c r="U329" s="14">
        <f t="shared" si="224"/>
        <v>17910000</v>
      </c>
      <c r="V329" s="14">
        <f t="shared" si="225"/>
        <v>509694379.02541041</v>
      </c>
      <c r="W329" s="14">
        <f t="shared" si="226"/>
        <v>346005536.41736132</v>
      </c>
      <c r="X329" s="70">
        <v>0</v>
      </c>
      <c r="Y329" s="14">
        <f t="shared" si="227"/>
        <v>0</v>
      </c>
      <c r="Z329" s="15">
        <f t="shared" si="228"/>
        <v>0</v>
      </c>
      <c r="AA329" s="57">
        <v>0</v>
      </c>
      <c r="AB329" s="57">
        <v>0</v>
      </c>
      <c r="AC329" s="15">
        <f t="shared" si="205"/>
        <v>0</v>
      </c>
      <c r="AD329" s="14">
        <f t="shared" si="229"/>
        <v>561358379.02541041</v>
      </c>
      <c r="AE329" s="15">
        <f t="shared" si="230"/>
        <v>0</v>
      </c>
      <c r="AF329" s="70">
        <v>0</v>
      </c>
      <c r="AG329" s="70">
        <v>0</v>
      </c>
      <c r="AH329" s="14">
        <f t="shared" si="206"/>
        <v>0</v>
      </c>
      <c r="AI329" s="15">
        <f t="shared" si="207"/>
        <v>0</v>
      </c>
      <c r="AJ329" s="16">
        <f t="shared" si="231"/>
        <v>12</v>
      </c>
      <c r="AK329" s="71">
        <v>15</v>
      </c>
      <c r="AL329" s="72">
        <v>5.2337707133441276E-2</v>
      </c>
      <c r="AM329" s="18">
        <f t="shared" si="208"/>
        <v>0.95026529337620269</v>
      </c>
      <c r="AN329" s="14">
        <f t="shared" si="232"/>
        <v>328797052.57343423</v>
      </c>
      <c r="AO329" s="15">
        <f t="shared" si="233"/>
        <v>0</v>
      </c>
      <c r="AP329" s="16">
        <f t="shared" si="234"/>
        <v>12</v>
      </c>
      <c r="AQ329" s="19">
        <f t="shared" si="235"/>
        <v>15</v>
      </c>
      <c r="AR329" s="17">
        <f t="shared" si="236"/>
        <v>5.2337707133441276E-2</v>
      </c>
      <c r="AS329" s="18">
        <f t="shared" si="209"/>
        <v>0.95026529337620269</v>
      </c>
      <c r="AT329" s="73">
        <v>0.88450765268544418</v>
      </c>
      <c r="AU329" s="14">
        <f t="shared" si="210"/>
        <v>0</v>
      </c>
      <c r="AV329" s="15">
        <f t="shared" si="240"/>
        <v>0</v>
      </c>
      <c r="AW329" s="74">
        <v>0</v>
      </c>
      <c r="AX329" s="14">
        <f t="shared" si="211"/>
        <v>0</v>
      </c>
      <c r="AY329" s="15">
        <f t="shared" si="212"/>
        <v>0</v>
      </c>
      <c r="AZ329" s="75">
        <v>0</v>
      </c>
      <c r="BA329" s="20">
        <f t="shared" si="213"/>
        <v>0</v>
      </c>
      <c r="BB329" s="20">
        <f t="shared" si="214"/>
        <v>0</v>
      </c>
      <c r="BC329" s="20">
        <f t="shared" si="215"/>
        <v>0</v>
      </c>
      <c r="BD329" s="21">
        <f t="shared" si="216"/>
        <v>0</v>
      </c>
      <c r="BE329" s="20">
        <f t="shared" si="237"/>
        <v>0</v>
      </c>
      <c r="BF329" s="20">
        <f t="shared" si="241"/>
        <v>0</v>
      </c>
      <c r="BG329" s="22">
        <f t="shared" si="244"/>
        <v>35281000</v>
      </c>
      <c r="BH329" s="22">
        <f t="shared" si="217"/>
        <v>35281000</v>
      </c>
      <c r="BI329" s="53">
        <v>0</v>
      </c>
      <c r="BJ329" s="22">
        <f t="shared" si="238"/>
        <v>0</v>
      </c>
      <c r="BK329" s="22">
        <f t="shared" si="239"/>
        <v>0</v>
      </c>
      <c r="BL329" s="23">
        <f t="shared" si="242"/>
        <v>35281000</v>
      </c>
    </row>
    <row r="330" spans="1:64" hidden="1" x14ac:dyDescent="0.25">
      <c r="A330" s="53">
        <v>4</v>
      </c>
      <c r="B330" s="53" t="s">
        <v>63</v>
      </c>
      <c r="C330" s="54" t="s">
        <v>64</v>
      </c>
      <c r="D330" s="54">
        <v>45473</v>
      </c>
      <c r="E330" s="55" t="s">
        <v>67</v>
      </c>
      <c r="F330" s="55" t="s">
        <v>66</v>
      </c>
      <c r="G330" s="56">
        <v>2023</v>
      </c>
      <c r="H330" s="57">
        <v>318418348</v>
      </c>
      <c r="I330" s="14">
        <f t="shared" si="218"/>
        <v>0</v>
      </c>
      <c r="J330" s="67">
        <v>318418348</v>
      </c>
      <c r="K330" s="57">
        <v>103037846</v>
      </c>
      <c r="L330" s="14">
        <f t="shared" si="219"/>
        <v>0</v>
      </c>
      <c r="M330" s="67">
        <v>103037846</v>
      </c>
      <c r="N330" s="14">
        <f t="shared" si="220"/>
        <v>215380502</v>
      </c>
      <c r="O330" s="14">
        <f t="shared" si="221"/>
        <v>0</v>
      </c>
      <c r="P330" s="15">
        <f t="shared" si="222"/>
        <v>215380502</v>
      </c>
      <c r="Q330" s="57">
        <v>318418348</v>
      </c>
      <c r="R330" s="57">
        <v>103037846</v>
      </c>
      <c r="S330" s="15">
        <f t="shared" si="243"/>
        <v>215380502</v>
      </c>
      <c r="T330" s="14">
        <f t="shared" si="223"/>
        <v>0</v>
      </c>
      <c r="U330" s="14">
        <f t="shared" si="224"/>
        <v>0</v>
      </c>
      <c r="V330" s="14">
        <f t="shared" si="225"/>
        <v>0</v>
      </c>
      <c r="W330" s="14">
        <f t="shared" si="226"/>
        <v>0</v>
      </c>
      <c r="X330" s="70">
        <v>1</v>
      </c>
      <c r="Y330" s="14">
        <f t="shared" si="227"/>
        <v>0</v>
      </c>
      <c r="Z330" s="15">
        <f t="shared" si="228"/>
        <v>0</v>
      </c>
      <c r="AA330" s="57">
        <v>318418348</v>
      </c>
      <c r="AB330" s="57">
        <v>103037846</v>
      </c>
      <c r="AC330" s="15">
        <f t="shared" si="205"/>
        <v>215380502</v>
      </c>
      <c r="AD330" s="14">
        <f t="shared" si="229"/>
        <v>0</v>
      </c>
      <c r="AE330" s="15">
        <f t="shared" si="230"/>
        <v>0</v>
      </c>
      <c r="AF330" s="70">
        <v>0.78900000000000003</v>
      </c>
      <c r="AG330" s="70">
        <v>0</v>
      </c>
      <c r="AH330" s="14">
        <f t="shared" si="206"/>
        <v>0</v>
      </c>
      <c r="AI330" s="15">
        <f t="shared" si="207"/>
        <v>0</v>
      </c>
      <c r="AJ330" s="16">
        <f t="shared" si="231"/>
        <v>0</v>
      </c>
      <c r="AK330" s="71">
        <v>0</v>
      </c>
      <c r="AL330" s="72">
        <v>0</v>
      </c>
      <c r="AM330" s="18">
        <f t="shared" si="208"/>
        <v>1</v>
      </c>
      <c r="AN330" s="14">
        <f t="shared" si="232"/>
        <v>0</v>
      </c>
      <c r="AO330" s="15">
        <f t="shared" si="233"/>
        <v>0</v>
      </c>
      <c r="AP330" s="16">
        <f t="shared" si="234"/>
        <v>0</v>
      </c>
      <c r="AQ330" s="19">
        <f t="shared" si="235"/>
        <v>0</v>
      </c>
      <c r="AR330" s="17">
        <f t="shared" si="236"/>
        <v>0</v>
      </c>
      <c r="AS330" s="18">
        <f t="shared" si="209"/>
        <v>1</v>
      </c>
      <c r="AT330" s="73">
        <v>0.86443752692586795</v>
      </c>
      <c r="AU330" s="14">
        <f t="shared" si="210"/>
        <v>0</v>
      </c>
      <c r="AV330" s="15">
        <f t="shared" si="240"/>
        <v>0</v>
      </c>
      <c r="AW330" s="74">
        <v>9.7948479432115043E-2</v>
      </c>
      <c r="AX330" s="14">
        <f t="shared" si="211"/>
        <v>0</v>
      </c>
      <c r="AY330" s="15">
        <f t="shared" si="212"/>
        <v>0</v>
      </c>
      <c r="AZ330" s="75">
        <v>3.2000000000000002E-3</v>
      </c>
      <c r="BA330" s="20">
        <f t="shared" si="213"/>
        <v>0</v>
      </c>
      <c r="BB330" s="20">
        <f t="shared" si="214"/>
        <v>0</v>
      </c>
      <c r="BC330" s="20">
        <f t="shared" si="215"/>
        <v>0</v>
      </c>
      <c r="BD330" s="21">
        <f t="shared" si="216"/>
        <v>0</v>
      </c>
      <c r="BE330" s="20">
        <f t="shared" si="237"/>
        <v>0</v>
      </c>
      <c r="BF330" s="20">
        <f t="shared" si="241"/>
        <v>0</v>
      </c>
      <c r="BG330" s="22">
        <f t="shared" si="244"/>
        <v>0</v>
      </c>
      <c r="BH330" s="22">
        <f t="shared" si="217"/>
        <v>0</v>
      </c>
      <c r="BI330" s="53">
        <v>1</v>
      </c>
      <c r="BJ330" s="22">
        <f t="shared" si="238"/>
        <v>0</v>
      </c>
      <c r="BK330" s="22">
        <f t="shared" si="239"/>
        <v>0</v>
      </c>
      <c r="BL330" s="23">
        <f t="shared" si="242"/>
        <v>0</v>
      </c>
    </row>
    <row r="331" spans="1:64" hidden="1" x14ac:dyDescent="0.25">
      <c r="A331" s="53">
        <v>4</v>
      </c>
      <c r="B331" s="53" t="s">
        <v>63</v>
      </c>
      <c r="C331" s="54" t="s">
        <v>64</v>
      </c>
      <c r="D331" s="54">
        <v>45473</v>
      </c>
      <c r="E331" s="55" t="s">
        <v>67</v>
      </c>
      <c r="F331" s="55" t="s">
        <v>66</v>
      </c>
      <c r="G331" s="56">
        <v>2024</v>
      </c>
      <c r="H331" s="57">
        <v>272293000</v>
      </c>
      <c r="I331" s="14">
        <f t="shared" si="218"/>
        <v>41149000</v>
      </c>
      <c r="J331" s="67">
        <v>313442000</v>
      </c>
      <c r="K331" s="57">
        <v>96664000</v>
      </c>
      <c r="L331" s="14">
        <f t="shared" si="219"/>
        <v>14607000</v>
      </c>
      <c r="M331" s="67">
        <v>111271000</v>
      </c>
      <c r="N331" s="14">
        <f t="shared" si="220"/>
        <v>175629000</v>
      </c>
      <c r="O331" s="14">
        <f t="shared" si="221"/>
        <v>26542000</v>
      </c>
      <c r="P331" s="15">
        <f t="shared" si="222"/>
        <v>202171000</v>
      </c>
      <c r="Q331" s="57">
        <v>258929000</v>
      </c>
      <c r="R331" s="57">
        <v>91920000</v>
      </c>
      <c r="S331" s="15">
        <f t="shared" si="243"/>
        <v>167009000</v>
      </c>
      <c r="T331" s="14">
        <f t="shared" si="223"/>
        <v>13364000</v>
      </c>
      <c r="U331" s="14">
        <f t="shared" si="224"/>
        <v>8620000</v>
      </c>
      <c r="V331" s="14">
        <f t="shared" si="225"/>
        <v>54513000</v>
      </c>
      <c r="W331" s="14">
        <f t="shared" si="226"/>
        <v>35162000</v>
      </c>
      <c r="X331" s="70">
        <v>1</v>
      </c>
      <c r="Y331" s="14">
        <f t="shared" si="227"/>
        <v>8620000</v>
      </c>
      <c r="Z331" s="15">
        <f t="shared" si="228"/>
        <v>35162000</v>
      </c>
      <c r="AA331" s="57">
        <v>160466010</v>
      </c>
      <c r="AB331" s="57">
        <v>56965424.710293688</v>
      </c>
      <c r="AC331" s="15">
        <f t="shared" si="205"/>
        <v>103500585.28970632</v>
      </c>
      <c r="AD331" s="14">
        <f t="shared" si="229"/>
        <v>152975990</v>
      </c>
      <c r="AE331" s="15">
        <f t="shared" si="230"/>
        <v>152975990</v>
      </c>
      <c r="AF331" s="70">
        <v>0.80800000000000005</v>
      </c>
      <c r="AG331" s="70">
        <v>0</v>
      </c>
      <c r="AH331" s="14">
        <f t="shared" si="206"/>
        <v>123604599.92</v>
      </c>
      <c r="AI331" s="15">
        <f t="shared" si="207"/>
        <v>123604599.92</v>
      </c>
      <c r="AJ331" s="16">
        <f t="shared" si="231"/>
        <v>3</v>
      </c>
      <c r="AK331" s="71">
        <v>3</v>
      </c>
      <c r="AL331" s="72">
        <v>5.2555040428474031E-2</v>
      </c>
      <c r="AM331" s="18">
        <f t="shared" si="208"/>
        <v>0.98727649200240586</v>
      </c>
      <c r="AN331" s="14">
        <f t="shared" si="232"/>
        <v>34714616.011788592</v>
      </c>
      <c r="AO331" s="15">
        <f t="shared" si="233"/>
        <v>34714616.011788592</v>
      </c>
      <c r="AP331" s="16">
        <f t="shared" si="234"/>
        <v>3</v>
      </c>
      <c r="AQ331" s="19">
        <f t="shared" si="235"/>
        <v>3</v>
      </c>
      <c r="AR331" s="17">
        <f t="shared" si="236"/>
        <v>5.2555040428474031E-2</v>
      </c>
      <c r="AS331" s="18">
        <f t="shared" si="209"/>
        <v>0.98727649200240586</v>
      </c>
      <c r="AT331" s="73">
        <v>0.86443752692586795</v>
      </c>
      <c r="AU331" s="14">
        <f t="shared" si="210"/>
        <v>105488967.50396267</v>
      </c>
      <c r="AV331" s="15">
        <f t="shared" si="240"/>
        <v>105488967.50396267</v>
      </c>
      <c r="AW331" s="74">
        <v>9.7948479432115043E-2</v>
      </c>
      <c r="AX331" s="14">
        <f t="shared" si="211"/>
        <v>12106882.61297893</v>
      </c>
      <c r="AY331" s="15">
        <f t="shared" si="212"/>
        <v>10332483.963876938</v>
      </c>
      <c r="AZ331" s="75">
        <v>3.2000000000000002E-3</v>
      </c>
      <c r="BA331" s="20">
        <f t="shared" si="213"/>
        <v>489523.16800000001</v>
      </c>
      <c r="BB331" s="20">
        <f t="shared" si="214"/>
        <v>483294.71605694439</v>
      </c>
      <c r="BC331" s="20">
        <f t="shared" si="215"/>
        <v>489523.16800000001</v>
      </c>
      <c r="BD331" s="21">
        <f t="shared" si="216"/>
        <v>483294.71605694439</v>
      </c>
      <c r="BE331" s="20">
        <f t="shared" si="237"/>
        <v>101039005.70097893</v>
      </c>
      <c r="BF331" s="20">
        <f t="shared" si="241"/>
        <v>81590130.17210795</v>
      </c>
      <c r="BG331" s="22">
        <f t="shared" si="244"/>
        <v>63508414.71029368</v>
      </c>
      <c r="BH331" s="22">
        <f t="shared" si="217"/>
        <v>-18081715.461814269</v>
      </c>
      <c r="BI331" s="53">
        <v>1</v>
      </c>
      <c r="BJ331" s="22">
        <f t="shared" si="238"/>
        <v>37530590.990685254</v>
      </c>
      <c r="BK331" s="22">
        <f t="shared" si="239"/>
        <v>18081715.461814269</v>
      </c>
      <c r="BL331" s="23">
        <f t="shared" si="242"/>
        <v>81590130.17210795</v>
      </c>
    </row>
    <row r="332" spans="1:64" hidden="1" x14ac:dyDescent="0.25">
      <c r="A332" s="53">
        <v>4</v>
      </c>
      <c r="B332" s="53" t="s">
        <v>63</v>
      </c>
      <c r="C332" s="54" t="s">
        <v>64</v>
      </c>
      <c r="D332" s="54">
        <v>45473</v>
      </c>
      <c r="E332" s="55" t="s">
        <v>67</v>
      </c>
      <c r="F332" s="55" t="s">
        <v>66</v>
      </c>
      <c r="G332" s="56">
        <v>2025</v>
      </c>
      <c r="H332" s="57">
        <v>41831000</v>
      </c>
      <c r="I332" s="14">
        <f t="shared" si="218"/>
        <v>296328136.65410393</v>
      </c>
      <c r="J332" s="67">
        <v>338159136.65410393</v>
      </c>
      <c r="K332" s="57">
        <v>14849000</v>
      </c>
      <c r="L332" s="14">
        <f t="shared" si="219"/>
        <v>107331692.18862176</v>
      </c>
      <c r="M332" s="67">
        <v>122180692.18862176</v>
      </c>
      <c r="N332" s="14">
        <f t="shared" si="220"/>
        <v>26982000</v>
      </c>
      <c r="O332" s="14">
        <f t="shared" si="221"/>
        <v>188996444.46548218</v>
      </c>
      <c r="P332" s="15">
        <f t="shared" si="222"/>
        <v>215978444.46548218</v>
      </c>
      <c r="Q332" s="57">
        <v>28033000</v>
      </c>
      <c r="R332" s="57">
        <v>9951000</v>
      </c>
      <c r="S332" s="15">
        <f t="shared" si="243"/>
        <v>18082000</v>
      </c>
      <c r="T332" s="14">
        <f t="shared" si="223"/>
        <v>13798000</v>
      </c>
      <c r="U332" s="14">
        <f t="shared" si="224"/>
        <v>8900000</v>
      </c>
      <c r="V332" s="14">
        <f t="shared" si="225"/>
        <v>310126136.65410393</v>
      </c>
      <c r="W332" s="14">
        <f t="shared" si="226"/>
        <v>197896444.46548218</v>
      </c>
      <c r="X332" s="70">
        <v>0</v>
      </c>
      <c r="Y332" s="14">
        <f t="shared" si="227"/>
        <v>0</v>
      </c>
      <c r="Z332" s="15">
        <f t="shared" si="228"/>
        <v>0</v>
      </c>
      <c r="AA332" s="57">
        <v>0</v>
      </c>
      <c r="AB332" s="57">
        <v>0</v>
      </c>
      <c r="AC332" s="15">
        <f t="shared" si="205"/>
        <v>0</v>
      </c>
      <c r="AD332" s="14">
        <f t="shared" si="229"/>
        <v>338159136.65410393</v>
      </c>
      <c r="AE332" s="15">
        <f t="shared" si="230"/>
        <v>0</v>
      </c>
      <c r="AF332" s="70">
        <v>0</v>
      </c>
      <c r="AG332" s="70">
        <v>0</v>
      </c>
      <c r="AH332" s="14">
        <f t="shared" si="206"/>
        <v>0</v>
      </c>
      <c r="AI332" s="15">
        <f t="shared" si="207"/>
        <v>0</v>
      </c>
      <c r="AJ332" s="16">
        <f t="shared" si="231"/>
        <v>12</v>
      </c>
      <c r="AK332" s="71">
        <v>15</v>
      </c>
      <c r="AL332" s="72">
        <v>5.2337707133441276E-2</v>
      </c>
      <c r="AM332" s="18">
        <f t="shared" si="208"/>
        <v>0.95026529337620269</v>
      </c>
      <c r="AN332" s="14">
        <f t="shared" si="232"/>
        <v>188054122.85809883</v>
      </c>
      <c r="AO332" s="15">
        <f t="shared" si="233"/>
        <v>0</v>
      </c>
      <c r="AP332" s="16">
        <f t="shared" si="234"/>
        <v>12</v>
      </c>
      <c r="AQ332" s="19">
        <f t="shared" si="235"/>
        <v>15</v>
      </c>
      <c r="AR332" s="17">
        <f t="shared" si="236"/>
        <v>5.2337707133441276E-2</v>
      </c>
      <c r="AS332" s="18">
        <f t="shared" si="209"/>
        <v>0.95026529337620269</v>
      </c>
      <c r="AT332" s="73">
        <v>0.86443752692586795</v>
      </c>
      <c r="AU332" s="14">
        <f t="shared" si="210"/>
        <v>0</v>
      </c>
      <c r="AV332" s="15">
        <f t="shared" si="240"/>
        <v>0</v>
      </c>
      <c r="AW332" s="74">
        <v>0</v>
      </c>
      <c r="AX332" s="14">
        <f t="shared" si="211"/>
        <v>0</v>
      </c>
      <c r="AY332" s="15">
        <f t="shared" si="212"/>
        <v>0</v>
      </c>
      <c r="AZ332" s="75">
        <v>0</v>
      </c>
      <c r="BA332" s="20">
        <f t="shared" si="213"/>
        <v>0</v>
      </c>
      <c r="BB332" s="20">
        <f t="shared" si="214"/>
        <v>0</v>
      </c>
      <c r="BC332" s="20">
        <f t="shared" si="215"/>
        <v>0</v>
      </c>
      <c r="BD332" s="21">
        <f t="shared" si="216"/>
        <v>0</v>
      </c>
      <c r="BE332" s="20">
        <f t="shared" si="237"/>
        <v>0</v>
      </c>
      <c r="BF332" s="20">
        <f t="shared" si="241"/>
        <v>0</v>
      </c>
      <c r="BG332" s="22">
        <f t="shared" si="244"/>
        <v>18082000</v>
      </c>
      <c r="BH332" s="22">
        <f t="shared" si="217"/>
        <v>18082000</v>
      </c>
      <c r="BI332" s="53">
        <v>0</v>
      </c>
      <c r="BJ332" s="22">
        <f t="shared" si="238"/>
        <v>0</v>
      </c>
      <c r="BK332" s="22">
        <f t="shared" si="239"/>
        <v>0</v>
      </c>
      <c r="BL332" s="23">
        <f t="shared" si="242"/>
        <v>18082000</v>
      </c>
    </row>
    <row r="333" spans="1:64" hidden="1" x14ac:dyDescent="0.25">
      <c r="A333" s="53">
        <v>4</v>
      </c>
      <c r="B333" s="53" t="s">
        <v>63</v>
      </c>
      <c r="C333" s="54" t="s">
        <v>64</v>
      </c>
      <c r="D333" s="54">
        <v>45473</v>
      </c>
      <c r="E333" s="55" t="s">
        <v>68</v>
      </c>
      <c r="F333" s="55" t="s">
        <v>66</v>
      </c>
      <c r="G333" s="56">
        <v>2023</v>
      </c>
      <c r="H333" s="57">
        <v>182738077</v>
      </c>
      <c r="I333" s="14">
        <f t="shared" si="218"/>
        <v>0</v>
      </c>
      <c r="J333" s="67">
        <v>182738077</v>
      </c>
      <c r="K333" s="57">
        <v>59684318</v>
      </c>
      <c r="L333" s="14">
        <f t="shared" si="219"/>
        <v>0</v>
      </c>
      <c r="M333" s="67">
        <v>59684318</v>
      </c>
      <c r="N333" s="14">
        <f t="shared" si="220"/>
        <v>123053759</v>
      </c>
      <c r="O333" s="14">
        <f t="shared" si="221"/>
        <v>0</v>
      </c>
      <c r="P333" s="15">
        <f t="shared" si="222"/>
        <v>123053759</v>
      </c>
      <c r="Q333" s="57">
        <v>182738077</v>
      </c>
      <c r="R333" s="57">
        <v>59684318</v>
      </c>
      <c r="S333" s="15">
        <f t="shared" si="243"/>
        <v>123053759</v>
      </c>
      <c r="T333" s="14">
        <f t="shared" si="223"/>
        <v>0</v>
      </c>
      <c r="U333" s="14">
        <f t="shared" si="224"/>
        <v>0</v>
      </c>
      <c r="V333" s="14">
        <f t="shared" si="225"/>
        <v>0</v>
      </c>
      <c r="W333" s="14">
        <f t="shared" si="226"/>
        <v>0</v>
      </c>
      <c r="X333" s="70">
        <v>1</v>
      </c>
      <c r="Y333" s="14">
        <f t="shared" si="227"/>
        <v>0</v>
      </c>
      <c r="Z333" s="15">
        <f t="shared" si="228"/>
        <v>0</v>
      </c>
      <c r="AA333" s="57">
        <v>182738077</v>
      </c>
      <c r="AB333" s="57">
        <v>59684318</v>
      </c>
      <c r="AC333" s="15">
        <f t="shared" si="205"/>
        <v>123053759</v>
      </c>
      <c r="AD333" s="14">
        <f t="shared" si="229"/>
        <v>0</v>
      </c>
      <c r="AE333" s="15">
        <f t="shared" si="230"/>
        <v>0</v>
      </c>
      <c r="AF333" s="70">
        <v>0.98199999999999998</v>
      </c>
      <c r="AG333" s="70">
        <v>0</v>
      </c>
      <c r="AH333" s="14">
        <f t="shared" si="206"/>
        <v>0</v>
      </c>
      <c r="AI333" s="15">
        <f t="shared" si="207"/>
        <v>0</v>
      </c>
      <c r="AJ333" s="16">
        <f t="shared" si="231"/>
        <v>0</v>
      </c>
      <c r="AK333" s="71">
        <v>0</v>
      </c>
      <c r="AL333" s="72">
        <v>0</v>
      </c>
      <c r="AM333" s="18">
        <f t="shared" si="208"/>
        <v>1</v>
      </c>
      <c r="AN333" s="14">
        <f t="shared" si="232"/>
        <v>0</v>
      </c>
      <c r="AO333" s="15">
        <f t="shared" si="233"/>
        <v>0</v>
      </c>
      <c r="AP333" s="16">
        <f t="shared" si="234"/>
        <v>0</v>
      </c>
      <c r="AQ333" s="19">
        <f t="shared" si="235"/>
        <v>0</v>
      </c>
      <c r="AR333" s="17">
        <f t="shared" si="236"/>
        <v>0</v>
      </c>
      <c r="AS333" s="18">
        <f t="shared" si="209"/>
        <v>1</v>
      </c>
      <c r="AT333" s="73">
        <v>0.88711254583132626</v>
      </c>
      <c r="AU333" s="14">
        <f t="shared" si="210"/>
        <v>0</v>
      </c>
      <c r="AV333" s="15">
        <f t="shared" si="240"/>
        <v>0</v>
      </c>
      <c r="AW333" s="74">
        <v>9.5000737699733079E-2</v>
      </c>
      <c r="AX333" s="14">
        <f t="shared" si="211"/>
        <v>0</v>
      </c>
      <c r="AY333" s="15">
        <f t="shared" si="212"/>
        <v>0</v>
      </c>
      <c r="AZ333" s="75">
        <v>4.8999999999999998E-3</v>
      </c>
      <c r="BA333" s="20">
        <f t="shared" si="213"/>
        <v>0</v>
      </c>
      <c r="BB333" s="20">
        <f t="shared" si="214"/>
        <v>0</v>
      </c>
      <c r="BC333" s="20">
        <f t="shared" si="215"/>
        <v>0</v>
      </c>
      <c r="BD333" s="21">
        <f t="shared" si="216"/>
        <v>0</v>
      </c>
      <c r="BE333" s="20">
        <f t="shared" si="237"/>
        <v>0</v>
      </c>
      <c r="BF333" s="20">
        <f t="shared" si="241"/>
        <v>0</v>
      </c>
      <c r="BG333" s="22">
        <f t="shared" si="244"/>
        <v>0</v>
      </c>
      <c r="BH333" s="22">
        <f t="shared" si="217"/>
        <v>0</v>
      </c>
      <c r="BI333" s="53">
        <v>1</v>
      </c>
      <c r="BJ333" s="22">
        <f t="shared" si="238"/>
        <v>0</v>
      </c>
      <c r="BK333" s="22">
        <f t="shared" si="239"/>
        <v>0</v>
      </c>
      <c r="BL333" s="23">
        <f t="shared" si="242"/>
        <v>0</v>
      </c>
    </row>
    <row r="334" spans="1:64" hidden="1" x14ac:dyDescent="0.25">
      <c r="A334" s="53">
        <v>4</v>
      </c>
      <c r="B334" s="53" t="s">
        <v>63</v>
      </c>
      <c r="C334" s="54" t="s">
        <v>64</v>
      </c>
      <c r="D334" s="54">
        <v>45473</v>
      </c>
      <c r="E334" s="55" t="s">
        <v>68</v>
      </c>
      <c r="F334" s="55" t="s">
        <v>66</v>
      </c>
      <c r="G334" s="56">
        <v>2024</v>
      </c>
      <c r="H334" s="57">
        <v>165879000</v>
      </c>
      <c r="I334" s="14">
        <f t="shared" si="218"/>
        <v>25970000</v>
      </c>
      <c r="J334" s="67">
        <v>191849000</v>
      </c>
      <c r="K334" s="57">
        <v>58887000</v>
      </c>
      <c r="L334" s="14">
        <f t="shared" si="219"/>
        <v>9219000</v>
      </c>
      <c r="M334" s="67">
        <v>68106000</v>
      </c>
      <c r="N334" s="14">
        <f t="shared" si="220"/>
        <v>106992000</v>
      </c>
      <c r="O334" s="14">
        <f t="shared" si="221"/>
        <v>16751000</v>
      </c>
      <c r="P334" s="15">
        <f t="shared" si="222"/>
        <v>123743000</v>
      </c>
      <c r="Q334" s="57">
        <v>157583000</v>
      </c>
      <c r="R334" s="57">
        <v>55942000</v>
      </c>
      <c r="S334" s="15">
        <f t="shared" si="243"/>
        <v>101641000</v>
      </c>
      <c r="T334" s="14">
        <f t="shared" si="223"/>
        <v>8296000</v>
      </c>
      <c r="U334" s="14">
        <f t="shared" si="224"/>
        <v>5351000</v>
      </c>
      <c r="V334" s="14">
        <f t="shared" si="225"/>
        <v>34266000</v>
      </c>
      <c r="W334" s="14">
        <f t="shared" si="226"/>
        <v>22102000</v>
      </c>
      <c r="X334" s="70">
        <v>1</v>
      </c>
      <c r="Y334" s="14">
        <f t="shared" si="227"/>
        <v>5351000</v>
      </c>
      <c r="Z334" s="15">
        <f t="shared" si="228"/>
        <v>22102000</v>
      </c>
      <c r="AA334" s="57">
        <v>97323057</v>
      </c>
      <c r="AB334" s="57">
        <v>34549658.832998753</v>
      </c>
      <c r="AC334" s="15">
        <f t="shared" si="205"/>
        <v>62773398.167001247</v>
      </c>
      <c r="AD334" s="14">
        <f t="shared" si="229"/>
        <v>94525943</v>
      </c>
      <c r="AE334" s="15">
        <f t="shared" si="230"/>
        <v>94525943</v>
      </c>
      <c r="AF334" s="70">
        <v>1.008</v>
      </c>
      <c r="AG334" s="70">
        <v>0</v>
      </c>
      <c r="AH334" s="14">
        <f t="shared" si="206"/>
        <v>95282150.544</v>
      </c>
      <c r="AI334" s="15">
        <f t="shared" si="207"/>
        <v>95282150.544</v>
      </c>
      <c r="AJ334" s="16">
        <f t="shared" si="231"/>
        <v>3</v>
      </c>
      <c r="AK334" s="71">
        <v>3</v>
      </c>
      <c r="AL334" s="72">
        <v>5.2555040428474031E-2</v>
      </c>
      <c r="AM334" s="18">
        <f t="shared" si="208"/>
        <v>0.98727649200240586</v>
      </c>
      <c r="AN334" s="14">
        <f t="shared" si="232"/>
        <v>21820785.026237175</v>
      </c>
      <c r="AO334" s="15">
        <f t="shared" si="233"/>
        <v>21820785.026237175</v>
      </c>
      <c r="AP334" s="16">
        <f t="shared" si="234"/>
        <v>3</v>
      </c>
      <c r="AQ334" s="19">
        <f t="shared" si="235"/>
        <v>3</v>
      </c>
      <c r="AR334" s="17">
        <f t="shared" si="236"/>
        <v>5.2555040428474031E-2</v>
      </c>
      <c r="AS334" s="18">
        <f t="shared" si="209"/>
        <v>0.98727649200240586</v>
      </c>
      <c r="AT334" s="73">
        <v>0.88711254583132626</v>
      </c>
      <c r="AU334" s="14">
        <f t="shared" si="210"/>
        <v>83450524.017079711</v>
      </c>
      <c r="AV334" s="15">
        <f t="shared" si="240"/>
        <v>83450524.017079711</v>
      </c>
      <c r="AW334" s="74">
        <v>9.5000737699733079E-2</v>
      </c>
      <c r="AX334" s="14">
        <f t="shared" si="211"/>
        <v>9051874.591297023</v>
      </c>
      <c r="AY334" s="15">
        <f t="shared" si="212"/>
        <v>7927861.3430518648</v>
      </c>
      <c r="AZ334" s="75">
        <v>4.8999999999999998E-3</v>
      </c>
      <c r="BA334" s="20">
        <f t="shared" si="213"/>
        <v>463177.12069999997</v>
      </c>
      <c r="BB334" s="20">
        <f t="shared" si="214"/>
        <v>457283.88290047087</v>
      </c>
      <c r="BC334" s="20">
        <f t="shared" si="215"/>
        <v>463177.12069999997</v>
      </c>
      <c r="BD334" s="21">
        <f t="shared" si="216"/>
        <v>457283.88290047087</v>
      </c>
      <c r="BE334" s="20">
        <f t="shared" si="237"/>
        <v>82695202.255997032</v>
      </c>
      <c r="BF334" s="20">
        <f t="shared" si="241"/>
        <v>70014884.216794878</v>
      </c>
      <c r="BG334" s="22">
        <f t="shared" si="244"/>
        <v>38867601.832998753</v>
      </c>
      <c r="BH334" s="22">
        <f t="shared" si="217"/>
        <v>-31147282.383796126</v>
      </c>
      <c r="BI334" s="53">
        <v>1</v>
      </c>
      <c r="BJ334" s="22">
        <f t="shared" si="238"/>
        <v>43827600.422998279</v>
      </c>
      <c r="BK334" s="22">
        <f t="shared" si="239"/>
        <v>31147282.383796126</v>
      </c>
      <c r="BL334" s="23">
        <f t="shared" si="242"/>
        <v>70014884.216794878</v>
      </c>
    </row>
    <row r="335" spans="1:64" hidden="1" x14ac:dyDescent="0.25">
      <c r="A335" s="53">
        <v>4</v>
      </c>
      <c r="B335" s="53" t="s">
        <v>63</v>
      </c>
      <c r="C335" s="54" t="s">
        <v>64</v>
      </c>
      <c r="D335" s="54">
        <v>45473</v>
      </c>
      <c r="E335" s="55" t="s">
        <v>68</v>
      </c>
      <c r="F335" s="55" t="s">
        <v>66</v>
      </c>
      <c r="G335" s="56">
        <v>2025</v>
      </c>
      <c r="H335" s="57">
        <v>24790000</v>
      </c>
      <c r="I335" s="14">
        <f t="shared" si="218"/>
        <v>179041191.71029964</v>
      </c>
      <c r="J335" s="67">
        <v>203831191.71029964</v>
      </c>
      <c r="K335" s="57">
        <v>8800000</v>
      </c>
      <c r="L335" s="14">
        <f t="shared" si="219"/>
        <v>65071757.95485194</v>
      </c>
      <c r="M335" s="67">
        <v>73871757.95485194</v>
      </c>
      <c r="N335" s="14">
        <f t="shared" si="220"/>
        <v>15990000</v>
      </c>
      <c r="O335" s="14">
        <f t="shared" si="221"/>
        <v>113969433.7554477</v>
      </c>
      <c r="P335" s="15">
        <f t="shared" si="222"/>
        <v>129959433.7554477</v>
      </c>
      <c r="Q335" s="57">
        <v>16087000</v>
      </c>
      <c r="R335" s="57">
        <v>5710000</v>
      </c>
      <c r="S335" s="15">
        <f t="shared" si="243"/>
        <v>10377000</v>
      </c>
      <c r="T335" s="14">
        <f t="shared" si="223"/>
        <v>8703000</v>
      </c>
      <c r="U335" s="14">
        <f t="shared" si="224"/>
        <v>5613000</v>
      </c>
      <c r="V335" s="14">
        <f t="shared" si="225"/>
        <v>187744191.71029964</v>
      </c>
      <c r="W335" s="14">
        <f t="shared" si="226"/>
        <v>119582433.7554477</v>
      </c>
      <c r="X335" s="70">
        <v>0</v>
      </c>
      <c r="Y335" s="14">
        <f t="shared" si="227"/>
        <v>0</v>
      </c>
      <c r="Z335" s="15">
        <f t="shared" si="228"/>
        <v>0</v>
      </c>
      <c r="AA335" s="57">
        <v>0</v>
      </c>
      <c r="AB335" s="57">
        <v>0</v>
      </c>
      <c r="AC335" s="15">
        <f t="shared" si="205"/>
        <v>0</v>
      </c>
      <c r="AD335" s="14">
        <f t="shared" si="229"/>
        <v>203831191.71029964</v>
      </c>
      <c r="AE335" s="15">
        <f t="shared" si="230"/>
        <v>0</v>
      </c>
      <c r="AF335" s="70">
        <v>0</v>
      </c>
      <c r="AG335" s="70">
        <v>0</v>
      </c>
      <c r="AH335" s="14">
        <f t="shared" si="206"/>
        <v>0</v>
      </c>
      <c r="AI335" s="15">
        <f t="shared" si="207"/>
        <v>0</v>
      </c>
      <c r="AJ335" s="16">
        <f t="shared" si="231"/>
        <v>12</v>
      </c>
      <c r="AK335" s="71">
        <v>15</v>
      </c>
      <c r="AL335" s="72">
        <v>5.2337707133441276E-2</v>
      </c>
      <c r="AM335" s="18">
        <f t="shared" si="208"/>
        <v>0.95026529337620269</v>
      </c>
      <c r="AN335" s="14">
        <f t="shared" si="232"/>
        <v>113635036.49526083</v>
      </c>
      <c r="AO335" s="15">
        <f t="shared" si="233"/>
        <v>0</v>
      </c>
      <c r="AP335" s="16">
        <f t="shared" si="234"/>
        <v>12</v>
      </c>
      <c r="AQ335" s="19">
        <f t="shared" si="235"/>
        <v>15</v>
      </c>
      <c r="AR335" s="17">
        <f t="shared" si="236"/>
        <v>5.2337707133441276E-2</v>
      </c>
      <c r="AS335" s="18">
        <f t="shared" si="209"/>
        <v>0.95026529337620269</v>
      </c>
      <c r="AT335" s="73">
        <v>0.88711254583132626</v>
      </c>
      <c r="AU335" s="14">
        <f t="shared" si="210"/>
        <v>0</v>
      </c>
      <c r="AV335" s="15">
        <f t="shared" si="240"/>
        <v>0</v>
      </c>
      <c r="AW335" s="74">
        <v>0</v>
      </c>
      <c r="AX335" s="14">
        <f t="shared" si="211"/>
        <v>0</v>
      </c>
      <c r="AY335" s="15">
        <f t="shared" si="212"/>
        <v>0</v>
      </c>
      <c r="AZ335" s="75">
        <v>0</v>
      </c>
      <c r="BA335" s="20">
        <f t="shared" si="213"/>
        <v>0</v>
      </c>
      <c r="BB335" s="20">
        <f t="shared" si="214"/>
        <v>0</v>
      </c>
      <c r="BC335" s="20">
        <f t="shared" si="215"/>
        <v>0</v>
      </c>
      <c r="BD335" s="21">
        <f t="shared" si="216"/>
        <v>0</v>
      </c>
      <c r="BE335" s="20">
        <f t="shared" si="237"/>
        <v>0</v>
      </c>
      <c r="BF335" s="20">
        <f t="shared" si="241"/>
        <v>0</v>
      </c>
      <c r="BG335" s="22">
        <f t="shared" si="244"/>
        <v>10377000</v>
      </c>
      <c r="BH335" s="22">
        <f t="shared" si="217"/>
        <v>10377000</v>
      </c>
      <c r="BI335" s="53">
        <v>0</v>
      </c>
      <c r="BJ335" s="22">
        <f t="shared" si="238"/>
        <v>0</v>
      </c>
      <c r="BK335" s="22">
        <f t="shared" si="239"/>
        <v>0</v>
      </c>
      <c r="BL335" s="23">
        <f t="shared" si="242"/>
        <v>10377000</v>
      </c>
    </row>
    <row r="336" spans="1:64" hidden="1" x14ac:dyDescent="0.25">
      <c r="A336" s="53">
        <v>4</v>
      </c>
      <c r="B336" s="53" t="s">
        <v>63</v>
      </c>
      <c r="C336" s="54" t="s">
        <v>64</v>
      </c>
      <c r="D336" s="54">
        <v>45473</v>
      </c>
      <c r="E336" s="55" t="s">
        <v>69</v>
      </c>
      <c r="F336" s="55" t="s">
        <v>66</v>
      </c>
      <c r="G336" s="56">
        <v>2023</v>
      </c>
      <c r="H336" s="57">
        <v>18170333</v>
      </c>
      <c r="I336" s="14">
        <f t="shared" si="218"/>
        <v>0</v>
      </c>
      <c r="J336" s="67">
        <v>18170333</v>
      </c>
      <c r="K336" s="57">
        <v>6688113</v>
      </c>
      <c r="L336" s="14">
        <f t="shared" si="219"/>
        <v>0</v>
      </c>
      <c r="M336" s="67">
        <v>6688113</v>
      </c>
      <c r="N336" s="14">
        <f t="shared" si="220"/>
        <v>11482220</v>
      </c>
      <c r="O336" s="14">
        <f t="shared" si="221"/>
        <v>0</v>
      </c>
      <c r="P336" s="15">
        <f t="shared" si="222"/>
        <v>11482220</v>
      </c>
      <c r="Q336" s="57">
        <v>18170333</v>
      </c>
      <c r="R336" s="57">
        <v>6688113</v>
      </c>
      <c r="S336" s="15">
        <f t="shared" si="243"/>
        <v>11482220</v>
      </c>
      <c r="T336" s="14">
        <f t="shared" si="223"/>
        <v>0</v>
      </c>
      <c r="U336" s="14">
        <f t="shared" si="224"/>
        <v>0</v>
      </c>
      <c r="V336" s="14">
        <f t="shared" si="225"/>
        <v>0</v>
      </c>
      <c r="W336" s="14">
        <f t="shared" si="226"/>
        <v>0</v>
      </c>
      <c r="X336" s="70">
        <v>1</v>
      </c>
      <c r="Y336" s="14">
        <f t="shared" si="227"/>
        <v>0</v>
      </c>
      <c r="Z336" s="15">
        <f t="shared" si="228"/>
        <v>0</v>
      </c>
      <c r="AA336" s="57">
        <v>18170333</v>
      </c>
      <c r="AB336" s="57">
        <v>6688113</v>
      </c>
      <c r="AC336" s="15">
        <f t="shared" si="205"/>
        <v>11482220</v>
      </c>
      <c r="AD336" s="14">
        <f t="shared" si="229"/>
        <v>0</v>
      </c>
      <c r="AE336" s="15">
        <f t="shared" si="230"/>
        <v>0</v>
      </c>
      <c r="AF336" s="70">
        <v>0.95899999999999996</v>
      </c>
      <c r="AG336" s="70">
        <v>0</v>
      </c>
      <c r="AH336" s="14">
        <f t="shared" si="206"/>
        <v>0</v>
      </c>
      <c r="AI336" s="15">
        <f t="shared" si="207"/>
        <v>0</v>
      </c>
      <c r="AJ336" s="16">
        <f t="shared" si="231"/>
        <v>0</v>
      </c>
      <c r="AK336" s="71">
        <v>0</v>
      </c>
      <c r="AL336" s="72">
        <v>0</v>
      </c>
      <c r="AM336" s="18">
        <f t="shared" si="208"/>
        <v>1</v>
      </c>
      <c r="AN336" s="14">
        <f t="shared" si="232"/>
        <v>0</v>
      </c>
      <c r="AO336" s="15">
        <f t="shared" si="233"/>
        <v>0</v>
      </c>
      <c r="AP336" s="16">
        <f t="shared" si="234"/>
        <v>0</v>
      </c>
      <c r="AQ336" s="19">
        <f t="shared" si="235"/>
        <v>0</v>
      </c>
      <c r="AR336" s="17">
        <f t="shared" si="236"/>
        <v>0</v>
      </c>
      <c r="AS336" s="18">
        <f t="shared" si="209"/>
        <v>1</v>
      </c>
      <c r="AT336" s="73">
        <v>0.87745652235414018</v>
      </c>
      <c r="AU336" s="14">
        <f t="shared" si="210"/>
        <v>0</v>
      </c>
      <c r="AV336" s="15">
        <f t="shared" si="240"/>
        <v>0</v>
      </c>
      <c r="AW336" s="74">
        <v>0.10999396599513919</v>
      </c>
      <c r="AX336" s="14">
        <f t="shared" si="211"/>
        <v>0</v>
      </c>
      <c r="AY336" s="15">
        <f t="shared" si="212"/>
        <v>0</v>
      </c>
      <c r="AZ336" s="75">
        <v>2.58E-2</v>
      </c>
      <c r="BA336" s="20">
        <f t="shared" si="213"/>
        <v>0</v>
      </c>
      <c r="BB336" s="20">
        <f t="shared" si="214"/>
        <v>0</v>
      </c>
      <c r="BC336" s="20">
        <f t="shared" si="215"/>
        <v>0</v>
      </c>
      <c r="BD336" s="21">
        <f t="shared" si="216"/>
        <v>0</v>
      </c>
      <c r="BE336" s="20">
        <f t="shared" si="237"/>
        <v>0</v>
      </c>
      <c r="BF336" s="20">
        <f t="shared" si="241"/>
        <v>0</v>
      </c>
      <c r="BG336" s="22">
        <f t="shared" si="244"/>
        <v>0</v>
      </c>
      <c r="BH336" s="22">
        <f t="shared" si="217"/>
        <v>0</v>
      </c>
      <c r="BI336" s="53">
        <v>1</v>
      </c>
      <c r="BJ336" s="22">
        <f t="shared" si="238"/>
        <v>0</v>
      </c>
      <c r="BK336" s="22">
        <f t="shared" si="239"/>
        <v>0</v>
      </c>
      <c r="BL336" s="23">
        <f t="shared" si="242"/>
        <v>0</v>
      </c>
    </row>
    <row r="337" spans="1:64" hidden="1" x14ac:dyDescent="0.25">
      <c r="A337" s="53">
        <v>4</v>
      </c>
      <c r="B337" s="53" t="s">
        <v>63</v>
      </c>
      <c r="C337" s="54" t="s">
        <v>64</v>
      </c>
      <c r="D337" s="54">
        <v>45473</v>
      </c>
      <c r="E337" s="55" t="s">
        <v>69</v>
      </c>
      <c r="F337" s="55" t="s">
        <v>66</v>
      </c>
      <c r="G337" s="56">
        <v>2024</v>
      </c>
      <c r="H337" s="57">
        <v>20605000</v>
      </c>
      <c r="I337" s="14">
        <f t="shared" si="218"/>
        <v>2479000</v>
      </c>
      <c r="J337" s="67">
        <v>23084000</v>
      </c>
      <c r="K337" s="57">
        <v>8551000</v>
      </c>
      <c r="L337" s="14">
        <f t="shared" si="219"/>
        <v>1028000</v>
      </c>
      <c r="M337" s="67">
        <v>9579000</v>
      </c>
      <c r="N337" s="14">
        <f t="shared" si="220"/>
        <v>12054000</v>
      </c>
      <c r="O337" s="14">
        <f t="shared" si="221"/>
        <v>1451000</v>
      </c>
      <c r="P337" s="15">
        <f t="shared" si="222"/>
        <v>13505000</v>
      </c>
      <c r="Q337" s="57">
        <v>19424000</v>
      </c>
      <c r="R337" s="57">
        <v>8061000</v>
      </c>
      <c r="S337" s="15">
        <f t="shared" si="243"/>
        <v>11363000</v>
      </c>
      <c r="T337" s="14">
        <f t="shared" si="223"/>
        <v>1181000</v>
      </c>
      <c r="U337" s="14">
        <f t="shared" si="224"/>
        <v>691000</v>
      </c>
      <c r="V337" s="14">
        <f t="shared" si="225"/>
        <v>3660000</v>
      </c>
      <c r="W337" s="14">
        <f t="shared" si="226"/>
        <v>2142000</v>
      </c>
      <c r="X337" s="70">
        <v>1</v>
      </c>
      <c r="Y337" s="14">
        <f t="shared" si="227"/>
        <v>691000</v>
      </c>
      <c r="Z337" s="15">
        <f t="shared" si="228"/>
        <v>2142000</v>
      </c>
      <c r="AA337" s="57">
        <v>11803689</v>
      </c>
      <c r="AB337" s="57">
        <v>4898487.9708323227</v>
      </c>
      <c r="AC337" s="15">
        <f t="shared" si="205"/>
        <v>6905201.0291676773</v>
      </c>
      <c r="AD337" s="14">
        <f t="shared" si="229"/>
        <v>11280311</v>
      </c>
      <c r="AE337" s="15">
        <f t="shared" si="230"/>
        <v>11280311</v>
      </c>
      <c r="AF337" s="70">
        <v>0.95399999999999996</v>
      </c>
      <c r="AG337" s="70">
        <v>0</v>
      </c>
      <c r="AH337" s="14">
        <f t="shared" si="206"/>
        <v>10761416.694</v>
      </c>
      <c r="AI337" s="15">
        <f t="shared" si="207"/>
        <v>10761416.694</v>
      </c>
      <c r="AJ337" s="16">
        <f t="shared" si="231"/>
        <v>3</v>
      </c>
      <c r="AK337" s="71">
        <v>3</v>
      </c>
      <c r="AL337" s="72">
        <v>5.2555040428474031E-2</v>
      </c>
      <c r="AM337" s="18">
        <f t="shared" si="208"/>
        <v>0.98727649200240586</v>
      </c>
      <c r="AN337" s="14">
        <f t="shared" si="232"/>
        <v>2114746.2458691532</v>
      </c>
      <c r="AO337" s="15">
        <f t="shared" si="233"/>
        <v>2114746.2458691532</v>
      </c>
      <c r="AP337" s="16">
        <f t="shared" si="234"/>
        <v>3</v>
      </c>
      <c r="AQ337" s="19">
        <f t="shared" si="235"/>
        <v>3</v>
      </c>
      <c r="AR337" s="17">
        <f t="shared" si="236"/>
        <v>5.2555040428474031E-2</v>
      </c>
      <c r="AS337" s="18">
        <f t="shared" si="209"/>
        <v>0.98727649200240586</v>
      </c>
      <c r="AT337" s="73">
        <v>0.87745652235414018</v>
      </c>
      <c r="AU337" s="14">
        <f t="shared" si="210"/>
        <v>9322531.3136309516</v>
      </c>
      <c r="AV337" s="15">
        <f t="shared" si="240"/>
        <v>9322531.3136309516</v>
      </c>
      <c r="AW337" s="74">
        <v>0.10999396599513919</v>
      </c>
      <c r="AX337" s="14">
        <f t="shared" si="211"/>
        <v>1183690.9018993592</v>
      </c>
      <c r="AY337" s="15">
        <f t="shared" si="212"/>
        <v>1025422.1923001432</v>
      </c>
      <c r="AZ337" s="75">
        <v>2.58E-2</v>
      </c>
      <c r="BA337" s="20">
        <f t="shared" si="213"/>
        <v>291032.02380000002</v>
      </c>
      <c r="BB337" s="20">
        <f t="shared" si="214"/>
        <v>287329.07551762473</v>
      </c>
      <c r="BC337" s="20">
        <f t="shared" si="215"/>
        <v>291032.02380000002</v>
      </c>
      <c r="BD337" s="21">
        <f t="shared" si="216"/>
        <v>287329.07551762473</v>
      </c>
      <c r="BE337" s="20">
        <f t="shared" si="237"/>
        <v>10094139.619699359</v>
      </c>
      <c r="BF337" s="20">
        <f t="shared" si="241"/>
        <v>8520536.3355795667</v>
      </c>
      <c r="BG337" s="22">
        <f t="shared" si="244"/>
        <v>4457798.9708323227</v>
      </c>
      <c r="BH337" s="22">
        <f t="shared" si="217"/>
        <v>-4062737.3647472439</v>
      </c>
      <c r="BI337" s="53">
        <v>1</v>
      </c>
      <c r="BJ337" s="22">
        <f t="shared" si="238"/>
        <v>5636340.6488670362</v>
      </c>
      <c r="BK337" s="22">
        <f t="shared" si="239"/>
        <v>4062737.3647472439</v>
      </c>
      <c r="BL337" s="23">
        <f t="shared" si="242"/>
        <v>8520536.3355795667</v>
      </c>
    </row>
    <row r="338" spans="1:64" hidden="1" x14ac:dyDescent="0.25">
      <c r="A338" s="53">
        <v>4</v>
      </c>
      <c r="B338" s="53" t="s">
        <v>63</v>
      </c>
      <c r="C338" s="54" t="s">
        <v>64</v>
      </c>
      <c r="D338" s="54">
        <v>45473</v>
      </c>
      <c r="E338" s="55" t="s">
        <v>69</v>
      </c>
      <c r="F338" s="55" t="s">
        <v>66</v>
      </c>
      <c r="G338" s="56">
        <v>2025</v>
      </c>
      <c r="H338" s="57">
        <v>3007000</v>
      </c>
      <c r="I338" s="14">
        <f t="shared" si="218"/>
        <v>22021868.106492154</v>
      </c>
      <c r="J338" s="67">
        <v>25028868.106492154</v>
      </c>
      <c r="K338" s="57">
        <v>1247000</v>
      </c>
      <c r="L338" s="14">
        <f t="shared" si="219"/>
        <v>9754431.062227428</v>
      </c>
      <c r="M338" s="67">
        <v>11001431.062227428</v>
      </c>
      <c r="N338" s="14">
        <f t="shared" si="220"/>
        <v>1760000</v>
      </c>
      <c r="O338" s="14">
        <f t="shared" si="221"/>
        <v>12267437.044264726</v>
      </c>
      <c r="P338" s="15">
        <f t="shared" si="222"/>
        <v>14027437.044264726</v>
      </c>
      <c r="Q338" s="57">
        <v>2101000</v>
      </c>
      <c r="R338" s="57">
        <v>871000</v>
      </c>
      <c r="S338" s="15">
        <f t="shared" si="243"/>
        <v>1230000</v>
      </c>
      <c r="T338" s="14">
        <f t="shared" si="223"/>
        <v>906000</v>
      </c>
      <c r="U338" s="14">
        <f t="shared" si="224"/>
        <v>530000</v>
      </c>
      <c r="V338" s="14">
        <f t="shared" si="225"/>
        <v>22927868.106492154</v>
      </c>
      <c r="W338" s="14">
        <f t="shared" si="226"/>
        <v>12797437.044264726</v>
      </c>
      <c r="X338" s="70">
        <v>0</v>
      </c>
      <c r="Y338" s="14">
        <f t="shared" si="227"/>
        <v>0</v>
      </c>
      <c r="Z338" s="15">
        <f t="shared" si="228"/>
        <v>0</v>
      </c>
      <c r="AA338" s="57">
        <v>0</v>
      </c>
      <c r="AB338" s="57">
        <v>0</v>
      </c>
      <c r="AC338" s="15">
        <f t="shared" si="205"/>
        <v>0</v>
      </c>
      <c r="AD338" s="14">
        <f t="shared" si="229"/>
        <v>25028868.106492154</v>
      </c>
      <c r="AE338" s="15">
        <f t="shared" si="230"/>
        <v>0</v>
      </c>
      <c r="AF338" s="70">
        <v>0</v>
      </c>
      <c r="AG338" s="70">
        <v>0</v>
      </c>
      <c r="AH338" s="14">
        <f t="shared" si="206"/>
        <v>0</v>
      </c>
      <c r="AI338" s="15">
        <f t="shared" si="207"/>
        <v>0</v>
      </c>
      <c r="AJ338" s="16">
        <f t="shared" si="231"/>
        <v>12</v>
      </c>
      <c r="AK338" s="71">
        <v>15</v>
      </c>
      <c r="AL338" s="72">
        <v>5.2337707133441276E-2</v>
      </c>
      <c r="AM338" s="18">
        <f t="shared" si="208"/>
        <v>0.95026529337620269</v>
      </c>
      <c r="AN338" s="14">
        <f t="shared" si="232"/>
        <v>12160960.267331704</v>
      </c>
      <c r="AO338" s="15">
        <f t="shared" si="233"/>
        <v>0</v>
      </c>
      <c r="AP338" s="16">
        <f t="shared" si="234"/>
        <v>12</v>
      </c>
      <c r="AQ338" s="19">
        <f t="shared" si="235"/>
        <v>15</v>
      </c>
      <c r="AR338" s="17">
        <f t="shared" si="236"/>
        <v>5.2337707133441276E-2</v>
      </c>
      <c r="AS338" s="18">
        <f t="shared" si="209"/>
        <v>0.95026529337620269</v>
      </c>
      <c r="AT338" s="73">
        <v>0.87745652235414018</v>
      </c>
      <c r="AU338" s="14">
        <f t="shared" si="210"/>
        <v>0</v>
      </c>
      <c r="AV338" s="15">
        <f t="shared" si="240"/>
        <v>0</v>
      </c>
      <c r="AW338" s="74">
        <v>0</v>
      </c>
      <c r="AX338" s="14">
        <f t="shared" si="211"/>
        <v>0</v>
      </c>
      <c r="AY338" s="15">
        <f t="shared" si="212"/>
        <v>0</v>
      </c>
      <c r="AZ338" s="75">
        <v>0</v>
      </c>
      <c r="BA338" s="20">
        <f t="shared" si="213"/>
        <v>0</v>
      </c>
      <c r="BB338" s="20">
        <f t="shared" si="214"/>
        <v>0</v>
      </c>
      <c r="BC338" s="20">
        <f t="shared" si="215"/>
        <v>0</v>
      </c>
      <c r="BD338" s="21">
        <f t="shared" si="216"/>
        <v>0</v>
      </c>
      <c r="BE338" s="20">
        <f t="shared" si="237"/>
        <v>0</v>
      </c>
      <c r="BF338" s="20">
        <f t="shared" si="241"/>
        <v>0</v>
      </c>
      <c r="BG338" s="22">
        <f t="shared" si="244"/>
        <v>1230000</v>
      </c>
      <c r="BH338" s="22">
        <f t="shared" si="217"/>
        <v>1230000</v>
      </c>
      <c r="BI338" s="53">
        <v>0</v>
      </c>
      <c r="BJ338" s="22">
        <f t="shared" si="238"/>
        <v>0</v>
      </c>
      <c r="BK338" s="22">
        <f t="shared" si="239"/>
        <v>0</v>
      </c>
      <c r="BL338" s="23">
        <f t="shared" si="242"/>
        <v>1230000</v>
      </c>
    </row>
    <row r="339" spans="1:64" hidden="1" x14ac:dyDescent="0.25">
      <c r="A339" s="53">
        <v>4</v>
      </c>
      <c r="B339" s="53" t="s">
        <v>63</v>
      </c>
      <c r="C339" s="54" t="s">
        <v>64</v>
      </c>
      <c r="D339" s="54">
        <v>45473</v>
      </c>
      <c r="E339" s="55" t="s">
        <v>70</v>
      </c>
      <c r="F339" s="55" t="s">
        <v>66</v>
      </c>
      <c r="G339" s="56">
        <v>2023</v>
      </c>
      <c r="H339" s="57">
        <v>24441269</v>
      </c>
      <c r="I339" s="14">
        <f t="shared" si="218"/>
        <v>0</v>
      </c>
      <c r="J339" s="67">
        <v>24441269</v>
      </c>
      <c r="K339" s="57">
        <v>8271812</v>
      </c>
      <c r="L339" s="14">
        <f t="shared" si="219"/>
        <v>0</v>
      </c>
      <c r="M339" s="67">
        <v>8271812</v>
      </c>
      <c r="N339" s="14">
        <f t="shared" si="220"/>
        <v>16169457</v>
      </c>
      <c r="O339" s="14">
        <f t="shared" si="221"/>
        <v>0</v>
      </c>
      <c r="P339" s="15">
        <f t="shared" si="222"/>
        <v>16169457</v>
      </c>
      <c r="Q339" s="57">
        <v>24441269</v>
      </c>
      <c r="R339" s="57">
        <v>8271812</v>
      </c>
      <c r="S339" s="15">
        <f t="shared" si="243"/>
        <v>16169457</v>
      </c>
      <c r="T339" s="14">
        <f t="shared" si="223"/>
        <v>0</v>
      </c>
      <c r="U339" s="14">
        <f t="shared" si="224"/>
        <v>0</v>
      </c>
      <c r="V339" s="14">
        <f t="shared" si="225"/>
        <v>0</v>
      </c>
      <c r="W339" s="14">
        <f t="shared" si="226"/>
        <v>0</v>
      </c>
      <c r="X339" s="70">
        <v>1</v>
      </c>
      <c r="Y339" s="14">
        <f t="shared" si="227"/>
        <v>0</v>
      </c>
      <c r="Z339" s="15">
        <f t="shared" si="228"/>
        <v>0</v>
      </c>
      <c r="AA339" s="57">
        <v>24441269</v>
      </c>
      <c r="AB339" s="57">
        <v>8271812</v>
      </c>
      <c r="AC339" s="15">
        <f t="shared" si="205"/>
        <v>16169457</v>
      </c>
      <c r="AD339" s="14">
        <f t="shared" si="229"/>
        <v>0</v>
      </c>
      <c r="AE339" s="15">
        <f t="shared" si="230"/>
        <v>0</v>
      </c>
      <c r="AF339" s="70">
        <v>1.0209999999999999</v>
      </c>
      <c r="AG339" s="70">
        <v>0</v>
      </c>
      <c r="AH339" s="14">
        <f t="shared" si="206"/>
        <v>0</v>
      </c>
      <c r="AI339" s="15">
        <f t="shared" si="207"/>
        <v>0</v>
      </c>
      <c r="AJ339" s="16">
        <f t="shared" si="231"/>
        <v>0</v>
      </c>
      <c r="AK339" s="71">
        <v>0</v>
      </c>
      <c r="AL339" s="72">
        <v>0</v>
      </c>
      <c r="AM339" s="18">
        <f t="shared" si="208"/>
        <v>1</v>
      </c>
      <c r="AN339" s="14">
        <f t="shared" si="232"/>
        <v>0</v>
      </c>
      <c r="AO339" s="15">
        <f t="shared" si="233"/>
        <v>0</v>
      </c>
      <c r="AP339" s="16">
        <f t="shared" si="234"/>
        <v>0</v>
      </c>
      <c r="AQ339" s="19">
        <f t="shared" si="235"/>
        <v>0</v>
      </c>
      <c r="AR339" s="17">
        <f t="shared" si="236"/>
        <v>0</v>
      </c>
      <c r="AS339" s="18">
        <f t="shared" si="209"/>
        <v>1</v>
      </c>
      <c r="AT339" s="73">
        <v>0.86200560565592232</v>
      </c>
      <c r="AU339" s="14">
        <f t="shared" si="210"/>
        <v>0</v>
      </c>
      <c r="AV339" s="15">
        <f t="shared" si="240"/>
        <v>0</v>
      </c>
      <c r="AW339" s="74">
        <v>8.839848032475417E-2</v>
      </c>
      <c r="AX339" s="14">
        <f t="shared" si="211"/>
        <v>0</v>
      </c>
      <c r="AY339" s="15">
        <f t="shared" si="212"/>
        <v>0</v>
      </c>
      <c r="AZ339" s="75">
        <v>1.35E-2</v>
      </c>
      <c r="BA339" s="20">
        <f t="shared" si="213"/>
        <v>0</v>
      </c>
      <c r="BB339" s="20">
        <f t="shared" si="214"/>
        <v>0</v>
      </c>
      <c r="BC339" s="20">
        <f t="shared" si="215"/>
        <v>0</v>
      </c>
      <c r="BD339" s="21">
        <f t="shared" si="216"/>
        <v>0</v>
      </c>
      <c r="BE339" s="20">
        <f t="shared" si="237"/>
        <v>0</v>
      </c>
      <c r="BF339" s="20">
        <f t="shared" si="241"/>
        <v>0</v>
      </c>
      <c r="BG339" s="22">
        <f t="shared" si="244"/>
        <v>0</v>
      </c>
      <c r="BH339" s="22">
        <f t="shared" si="217"/>
        <v>0</v>
      </c>
      <c r="BI339" s="53">
        <v>1</v>
      </c>
      <c r="BJ339" s="22">
        <f t="shared" si="238"/>
        <v>0</v>
      </c>
      <c r="BK339" s="22">
        <f t="shared" si="239"/>
        <v>0</v>
      </c>
      <c r="BL339" s="23">
        <f t="shared" si="242"/>
        <v>0</v>
      </c>
    </row>
    <row r="340" spans="1:64" hidden="1" x14ac:dyDescent="0.25">
      <c r="A340" s="53">
        <v>4</v>
      </c>
      <c r="B340" s="53" t="s">
        <v>63</v>
      </c>
      <c r="C340" s="54" t="s">
        <v>64</v>
      </c>
      <c r="D340" s="54">
        <v>45473</v>
      </c>
      <c r="E340" s="55" t="s">
        <v>70</v>
      </c>
      <c r="F340" s="55" t="s">
        <v>66</v>
      </c>
      <c r="G340" s="56">
        <v>2024</v>
      </c>
      <c r="H340" s="57">
        <v>24932000</v>
      </c>
      <c r="I340" s="14">
        <f t="shared" si="218"/>
        <v>6210000</v>
      </c>
      <c r="J340" s="67">
        <v>31142000</v>
      </c>
      <c r="K340" s="57">
        <v>8950000</v>
      </c>
      <c r="L340" s="14">
        <f t="shared" si="219"/>
        <v>2230000</v>
      </c>
      <c r="M340" s="67">
        <v>11180000</v>
      </c>
      <c r="N340" s="14">
        <f t="shared" si="220"/>
        <v>15982000</v>
      </c>
      <c r="O340" s="14">
        <f t="shared" si="221"/>
        <v>3980000</v>
      </c>
      <c r="P340" s="15">
        <f t="shared" si="222"/>
        <v>19962000</v>
      </c>
      <c r="Q340" s="57">
        <v>23483000</v>
      </c>
      <c r="R340" s="57">
        <v>8430000</v>
      </c>
      <c r="S340" s="15">
        <f t="shared" si="243"/>
        <v>15053000</v>
      </c>
      <c r="T340" s="14">
        <f t="shared" si="223"/>
        <v>1449000</v>
      </c>
      <c r="U340" s="14">
        <f t="shared" si="224"/>
        <v>929000</v>
      </c>
      <c r="V340" s="14">
        <f t="shared" si="225"/>
        <v>7659000</v>
      </c>
      <c r="W340" s="14">
        <f t="shared" si="226"/>
        <v>4909000</v>
      </c>
      <c r="X340" s="70">
        <v>1</v>
      </c>
      <c r="Y340" s="14">
        <f t="shared" si="227"/>
        <v>929000</v>
      </c>
      <c r="Z340" s="15">
        <f t="shared" si="228"/>
        <v>4909000</v>
      </c>
      <c r="AA340" s="57">
        <v>15003001</v>
      </c>
      <c r="AB340" s="57">
        <v>5385723.5259906948</v>
      </c>
      <c r="AC340" s="15">
        <f t="shared" si="205"/>
        <v>9617277.4740093052</v>
      </c>
      <c r="AD340" s="14">
        <f t="shared" si="229"/>
        <v>16138999</v>
      </c>
      <c r="AE340" s="15">
        <f t="shared" si="230"/>
        <v>16138999</v>
      </c>
      <c r="AF340" s="70">
        <v>1.0209999999999999</v>
      </c>
      <c r="AG340" s="70">
        <v>0</v>
      </c>
      <c r="AH340" s="14">
        <f t="shared" si="206"/>
        <v>16477917.978999998</v>
      </c>
      <c r="AI340" s="15">
        <f t="shared" si="207"/>
        <v>16477917.978999998</v>
      </c>
      <c r="AJ340" s="16">
        <f t="shared" si="231"/>
        <v>3</v>
      </c>
      <c r="AK340" s="71">
        <v>3</v>
      </c>
      <c r="AL340" s="72">
        <v>5.2555040428474031E-2</v>
      </c>
      <c r="AM340" s="18">
        <f t="shared" si="208"/>
        <v>0.98727649200240586</v>
      </c>
      <c r="AN340" s="14">
        <f t="shared" si="232"/>
        <v>4846540.2992398106</v>
      </c>
      <c r="AO340" s="15">
        <f t="shared" si="233"/>
        <v>4846540.2992398106</v>
      </c>
      <c r="AP340" s="16">
        <f t="shared" si="234"/>
        <v>3</v>
      </c>
      <c r="AQ340" s="19">
        <f t="shared" si="235"/>
        <v>3</v>
      </c>
      <c r="AR340" s="17">
        <f t="shared" si="236"/>
        <v>5.2555040428474031E-2</v>
      </c>
      <c r="AS340" s="18">
        <f t="shared" si="209"/>
        <v>0.98727649200240586</v>
      </c>
      <c r="AT340" s="73">
        <v>0.86200560565592232</v>
      </c>
      <c r="AU340" s="14">
        <f t="shared" si="210"/>
        <v>14023332.226106588</v>
      </c>
      <c r="AV340" s="15">
        <f t="shared" si="240"/>
        <v>14023332.226106588</v>
      </c>
      <c r="AW340" s="74">
        <v>8.839848032475417E-2</v>
      </c>
      <c r="AX340" s="14">
        <f t="shared" si="211"/>
        <v>1456622.9082595443</v>
      </c>
      <c r="AY340" s="15">
        <f t="shared" si="212"/>
        <v>1239641.2578769743</v>
      </c>
      <c r="AZ340" s="75">
        <v>1.35E-2</v>
      </c>
      <c r="BA340" s="20">
        <f t="shared" si="213"/>
        <v>217876.4865</v>
      </c>
      <c r="BB340" s="20">
        <f t="shared" si="214"/>
        <v>215104.33328152954</v>
      </c>
      <c r="BC340" s="20">
        <f t="shared" si="215"/>
        <v>217876.4865</v>
      </c>
      <c r="BD340" s="21">
        <f t="shared" si="216"/>
        <v>215104.33328152954</v>
      </c>
      <c r="BE340" s="20">
        <f t="shared" si="237"/>
        <v>13243417.373759542</v>
      </c>
      <c r="BF340" s="20">
        <f t="shared" si="241"/>
        <v>10631537.518025281</v>
      </c>
      <c r="BG340" s="22">
        <f t="shared" si="244"/>
        <v>5435722.5259906948</v>
      </c>
      <c r="BH340" s="22">
        <f t="shared" si="217"/>
        <v>-5195814.9920345861</v>
      </c>
      <c r="BI340" s="53">
        <v>1</v>
      </c>
      <c r="BJ340" s="22">
        <f t="shared" si="238"/>
        <v>7807694.8477688469</v>
      </c>
      <c r="BK340" s="22">
        <f t="shared" si="239"/>
        <v>5195814.9920345861</v>
      </c>
      <c r="BL340" s="23">
        <f t="shared" si="242"/>
        <v>10631537.518025281</v>
      </c>
    </row>
    <row r="341" spans="1:64" hidden="1" x14ac:dyDescent="0.25">
      <c r="A341" s="53">
        <v>4</v>
      </c>
      <c r="B341" s="53" t="s">
        <v>63</v>
      </c>
      <c r="C341" s="54" t="s">
        <v>64</v>
      </c>
      <c r="D341" s="54">
        <v>45473</v>
      </c>
      <c r="E341" s="55" t="s">
        <v>70</v>
      </c>
      <c r="F341" s="55" t="s">
        <v>66</v>
      </c>
      <c r="G341" s="56">
        <v>2025</v>
      </c>
      <c r="H341" s="57">
        <v>4741000</v>
      </c>
      <c r="I341" s="14">
        <f t="shared" si="218"/>
        <v>24546212.103479598</v>
      </c>
      <c r="J341" s="67">
        <v>29287212.103479598</v>
      </c>
      <c r="K341" s="57">
        <v>1702000</v>
      </c>
      <c r="L341" s="14">
        <f t="shared" si="219"/>
        <v>9158027.2183884401</v>
      </c>
      <c r="M341" s="67">
        <v>10860027.21838844</v>
      </c>
      <c r="N341" s="14">
        <f t="shared" si="220"/>
        <v>3039000</v>
      </c>
      <c r="O341" s="14">
        <f t="shared" si="221"/>
        <v>15388184.885091158</v>
      </c>
      <c r="P341" s="15">
        <f t="shared" si="222"/>
        <v>18427184.885091156</v>
      </c>
      <c r="Q341" s="57">
        <v>3551000</v>
      </c>
      <c r="R341" s="57">
        <v>1275000</v>
      </c>
      <c r="S341" s="15">
        <f t="shared" si="243"/>
        <v>2276000</v>
      </c>
      <c r="T341" s="14">
        <f t="shared" si="223"/>
        <v>1190000</v>
      </c>
      <c r="U341" s="14">
        <f t="shared" si="224"/>
        <v>763000</v>
      </c>
      <c r="V341" s="14">
        <f t="shared" si="225"/>
        <v>25736212.103479598</v>
      </c>
      <c r="W341" s="14">
        <f t="shared" si="226"/>
        <v>16151184.885091156</v>
      </c>
      <c r="X341" s="70">
        <v>0</v>
      </c>
      <c r="Y341" s="14">
        <f t="shared" si="227"/>
        <v>0</v>
      </c>
      <c r="Z341" s="15">
        <f t="shared" si="228"/>
        <v>0</v>
      </c>
      <c r="AA341" s="57">
        <v>0</v>
      </c>
      <c r="AB341" s="57">
        <v>0</v>
      </c>
      <c r="AC341" s="15">
        <f t="shared" si="205"/>
        <v>0</v>
      </c>
      <c r="AD341" s="14">
        <f t="shared" si="229"/>
        <v>29287212.103479598</v>
      </c>
      <c r="AE341" s="15">
        <f t="shared" si="230"/>
        <v>0</v>
      </c>
      <c r="AF341" s="70">
        <v>0</v>
      </c>
      <c r="AG341" s="70">
        <v>0</v>
      </c>
      <c r="AH341" s="14">
        <f t="shared" si="206"/>
        <v>0</v>
      </c>
      <c r="AI341" s="15">
        <f t="shared" si="207"/>
        <v>0</v>
      </c>
      <c r="AJ341" s="16">
        <f t="shared" si="231"/>
        <v>12</v>
      </c>
      <c r="AK341" s="71">
        <v>15</v>
      </c>
      <c r="AL341" s="72">
        <v>5.2337707133441276E-2</v>
      </c>
      <c r="AM341" s="18">
        <f t="shared" si="208"/>
        <v>0.95026529337620269</v>
      </c>
      <c r="AN341" s="14">
        <f t="shared" si="232"/>
        <v>15347910.443204438</v>
      </c>
      <c r="AO341" s="15">
        <f t="shared" si="233"/>
        <v>0</v>
      </c>
      <c r="AP341" s="16">
        <f t="shared" si="234"/>
        <v>12</v>
      </c>
      <c r="AQ341" s="19">
        <f t="shared" si="235"/>
        <v>15</v>
      </c>
      <c r="AR341" s="17">
        <f t="shared" si="236"/>
        <v>5.2337707133441276E-2</v>
      </c>
      <c r="AS341" s="18">
        <f t="shared" si="209"/>
        <v>0.95026529337620269</v>
      </c>
      <c r="AT341" s="73">
        <v>0.86200560565592232</v>
      </c>
      <c r="AU341" s="14">
        <f t="shared" si="210"/>
        <v>0</v>
      </c>
      <c r="AV341" s="15">
        <f t="shared" si="240"/>
        <v>0</v>
      </c>
      <c r="AW341" s="74">
        <v>0</v>
      </c>
      <c r="AX341" s="14">
        <f t="shared" si="211"/>
        <v>0</v>
      </c>
      <c r="AY341" s="15">
        <f t="shared" si="212"/>
        <v>0</v>
      </c>
      <c r="AZ341" s="75">
        <v>0</v>
      </c>
      <c r="BA341" s="20">
        <f t="shared" si="213"/>
        <v>0</v>
      </c>
      <c r="BB341" s="20">
        <f t="shared" si="214"/>
        <v>0</v>
      </c>
      <c r="BC341" s="20">
        <f t="shared" si="215"/>
        <v>0</v>
      </c>
      <c r="BD341" s="21">
        <f t="shared" si="216"/>
        <v>0</v>
      </c>
      <c r="BE341" s="20">
        <f t="shared" si="237"/>
        <v>0</v>
      </c>
      <c r="BF341" s="20">
        <f t="shared" si="241"/>
        <v>0</v>
      </c>
      <c r="BG341" s="22">
        <f t="shared" si="244"/>
        <v>2276000</v>
      </c>
      <c r="BH341" s="22">
        <f t="shared" si="217"/>
        <v>2276000</v>
      </c>
      <c r="BI341" s="53">
        <v>0</v>
      </c>
      <c r="BJ341" s="22">
        <f t="shared" si="238"/>
        <v>0</v>
      </c>
      <c r="BK341" s="22">
        <f t="shared" si="239"/>
        <v>0</v>
      </c>
      <c r="BL341" s="23">
        <f t="shared" si="242"/>
        <v>2276000</v>
      </c>
    </row>
    <row r="342" spans="1:64" hidden="1" x14ac:dyDescent="0.25">
      <c r="A342" s="53">
        <v>4</v>
      </c>
      <c r="B342" s="53" t="s">
        <v>63</v>
      </c>
      <c r="C342" s="54" t="s">
        <v>64</v>
      </c>
      <c r="D342" s="54">
        <v>45473</v>
      </c>
      <c r="E342" s="55" t="s">
        <v>71</v>
      </c>
      <c r="F342" s="55" t="s">
        <v>66</v>
      </c>
      <c r="G342" s="56">
        <v>2023</v>
      </c>
      <c r="H342" s="57">
        <v>4220254</v>
      </c>
      <c r="I342" s="14">
        <f t="shared" si="218"/>
        <v>0</v>
      </c>
      <c r="J342" s="67">
        <v>4220254</v>
      </c>
      <c r="K342" s="57">
        <v>1334830</v>
      </c>
      <c r="L342" s="14">
        <f t="shared" si="219"/>
        <v>0</v>
      </c>
      <c r="M342" s="67">
        <v>1334830</v>
      </c>
      <c r="N342" s="14">
        <f t="shared" si="220"/>
        <v>2885424</v>
      </c>
      <c r="O342" s="14">
        <f t="shared" si="221"/>
        <v>0</v>
      </c>
      <c r="P342" s="15">
        <f t="shared" si="222"/>
        <v>2885424</v>
      </c>
      <c r="Q342" s="57">
        <v>4220254</v>
      </c>
      <c r="R342" s="57">
        <v>1334830</v>
      </c>
      <c r="S342" s="15">
        <f t="shared" si="243"/>
        <v>2885424</v>
      </c>
      <c r="T342" s="14">
        <f t="shared" si="223"/>
        <v>0</v>
      </c>
      <c r="U342" s="14">
        <f t="shared" si="224"/>
        <v>0</v>
      </c>
      <c r="V342" s="14">
        <f t="shared" si="225"/>
        <v>0</v>
      </c>
      <c r="W342" s="14">
        <f t="shared" si="226"/>
        <v>0</v>
      </c>
      <c r="X342" s="70">
        <v>1</v>
      </c>
      <c r="Y342" s="14">
        <f t="shared" si="227"/>
        <v>0</v>
      </c>
      <c r="Z342" s="15">
        <f t="shared" si="228"/>
        <v>0</v>
      </c>
      <c r="AA342" s="57">
        <v>4220254</v>
      </c>
      <c r="AB342" s="57">
        <v>1334830</v>
      </c>
      <c r="AC342" s="15">
        <f t="shared" si="205"/>
        <v>2885424</v>
      </c>
      <c r="AD342" s="14">
        <f t="shared" si="229"/>
        <v>0</v>
      </c>
      <c r="AE342" s="15">
        <f t="shared" si="230"/>
        <v>0</v>
      </c>
      <c r="AF342" s="70">
        <v>1</v>
      </c>
      <c r="AG342" s="70">
        <v>0</v>
      </c>
      <c r="AH342" s="14">
        <f t="shared" si="206"/>
        <v>0</v>
      </c>
      <c r="AI342" s="15">
        <f t="shared" si="207"/>
        <v>0</v>
      </c>
      <c r="AJ342" s="16">
        <f t="shared" si="231"/>
        <v>0</v>
      </c>
      <c r="AK342" s="71">
        <v>0</v>
      </c>
      <c r="AL342" s="72">
        <v>0</v>
      </c>
      <c r="AM342" s="18">
        <f t="shared" si="208"/>
        <v>1</v>
      </c>
      <c r="AN342" s="14">
        <f t="shared" si="232"/>
        <v>0</v>
      </c>
      <c r="AO342" s="15">
        <f t="shared" si="233"/>
        <v>0</v>
      </c>
      <c r="AP342" s="16">
        <f t="shared" si="234"/>
        <v>0</v>
      </c>
      <c r="AQ342" s="19">
        <f t="shared" si="235"/>
        <v>0</v>
      </c>
      <c r="AR342" s="17">
        <f t="shared" si="236"/>
        <v>0</v>
      </c>
      <c r="AS342" s="18">
        <f t="shared" si="209"/>
        <v>1</v>
      </c>
      <c r="AT342" s="73">
        <v>0.89014911840146116</v>
      </c>
      <c r="AU342" s="14">
        <f t="shared" si="210"/>
        <v>0</v>
      </c>
      <c r="AV342" s="15">
        <f t="shared" si="240"/>
        <v>0</v>
      </c>
      <c r="AW342" s="74">
        <v>7.3309423347455327E-2</v>
      </c>
      <c r="AX342" s="14">
        <f t="shared" si="211"/>
        <v>0</v>
      </c>
      <c r="AY342" s="15">
        <f t="shared" si="212"/>
        <v>0</v>
      </c>
      <c r="AZ342" s="75">
        <v>1.9599999999999999E-2</v>
      </c>
      <c r="BA342" s="20">
        <f t="shared" si="213"/>
        <v>0</v>
      </c>
      <c r="BB342" s="20">
        <f t="shared" si="214"/>
        <v>0</v>
      </c>
      <c r="BC342" s="20">
        <f t="shared" si="215"/>
        <v>0</v>
      </c>
      <c r="BD342" s="21">
        <f t="shared" si="216"/>
        <v>0</v>
      </c>
      <c r="BE342" s="20">
        <f t="shared" si="237"/>
        <v>0</v>
      </c>
      <c r="BF342" s="20">
        <f t="shared" si="241"/>
        <v>0</v>
      </c>
      <c r="BG342" s="22">
        <f t="shared" si="244"/>
        <v>0</v>
      </c>
      <c r="BH342" s="22">
        <f t="shared" si="217"/>
        <v>0</v>
      </c>
      <c r="BI342" s="53">
        <v>1</v>
      </c>
      <c r="BJ342" s="22">
        <f t="shared" si="238"/>
        <v>0</v>
      </c>
      <c r="BK342" s="22">
        <f t="shared" si="239"/>
        <v>0</v>
      </c>
      <c r="BL342" s="23">
        <f t="shared" si="242"/>
        <v>0</v>
      </c>
    </row>
    <row r="343" spans="1:64" hidden="1" x14ac:dyDescent="0.25">
      <c r="A343" s="53">
        <v>4</v>
      </c>
      <c r="B343" s="53" t="s">
        <v>63</v>
      </c>
      <c r="C343" s="54" t="s">
        <v>64</v>
      </c>
      <c r="D343" s="54">
        <v>45473</v>
      </c>
      <c r="E343" s="55" t="s">
        <v>71</v>
      </c>
      <c r="F343" s="55" t="s">
        <v>66</v>
      </c>
      <c r="G343" s="56">
        <v>2024</v>
      </c>
      <c r="H343" s="57">
        <v>3350000</v>
      </c>
      <c r="I343" s="14">
        <f t="shared" si="218"/>
        <v>560000</v>
      </c>
      <c r="J343" s="67">
        <v>3910000</v>
      </c>
      <c r="K343" s="57">
        <v>1184000</v>
      </c>
      <c r="L343" s="14">
        <f t="shared" si="219"/>
        <v>197000</v>
      </c>
      <c r="M343" s="67">
        <v>1381000</v>
      </c>
      <c r="N343" s="14">
        <f t="shared" si="220"/>
        <v>2166000</v>
      </c>
      <c r="O343" s="14">
        <f t="shared" si="221"/>
        <v>363000</v>
      </c>
      <c r="P343" s="15">
        <f t="shared" si="222"/>
        <v>2529000</v>
      </c>
      <c r="Q343" s="57">
        <v>3110000</v>
      </c>
      <c r="R343" s="57">
        <v>1099000</v>
      </c>
      <c r="S343" s="15">
        <f t="shared" si="243"/>
        <v>2011000</v>
      </c>
      <c r="T343" s="14">
        <f t="shared" si="223"/>
        <v>240000</v>
      </c>
      <c r="U343" s="14">
        <f t="shared" si="224"/>
        <v>155000</v>
      </c>
      <c r="V343" s="14">
        <f t="shared" si="225"/>
        <v>800000</v>
      </c>
      <c r="W343" s="14">
        <f t="shared" si="226"/>
        <v>518000</v>
      </c>
      <c r="X343" s="70">
        <v>1</v>
      </c>
      <c r="Y343" s="14">
        <f t="shared" si="227"/>
        <v>155000</v>
      </c>
      <c r="Z343" s="15">
        <f t="shared" si="228"/>
        <v>518000</v>
      </c>
      <c r="AA343" s="57">
        <v>1971423</v>
      </c>
      <c r="AB343" s="57">
        <v>696765.62149253732</v>
      </c>
      <c r="AC343" s="15">
        <f t="shared" si="205"/>
        <v>1274657.3785074628</v>
      </c>
      <c r="AD343" s="14">
        <f t="shared" si="229"/>
        <v>1938577</v>
      </c>
      <c r="AE343" s="15">
        <f t="shared" si="230"/>
        <v>1938577</v>
      </c>
      <c r="AF343" s="70">
        <v>1</v>
      </c>
      <c r="AG343" s="70">
        <v>0</v>
      </c>
      <c r="AH343" s="14">
        <f t="shared" si="206"/>
        <v>1938577</v>
      </c>
      <c r="AI343" s="15">
        <f t="shared" si="207"/>
        <v>1938577</v>
      </c>
      <c r="AJ343" s="16">
        <f t="shared" si="231"/>
        <v>3</v>
      </c>
      <c r="AK343" s="71">
        <v>3</v>
      </c>
      <c r="AL343" s="72">
        <v>5.2555040428474031E-2</v>
      </c>
      <c r="AM343" s="18">
        <f t="shared" si="208"/>
        <v>0.98727649200240586</v>
      </c>
      <c r="AN343" s="14">
        <f t="shared" si="232"/>
        <v>511409.22285724623</v>
      </c>
      <c r="AO343" s="15">
        <f t="shared" si="233"/>
        <v>511409.22285724623</v>
      </c>
      <c r="AP343" s="16">
        <f t="shared" si="234"/>
        <v>3</v>
      </c>
      <c r="AQ343" s="19">
        <f t="shared" si="235"/>
        <v>3</v>
      </c>
      <c r="AR343" s="17">
        <f t="shared" si="236"/>
        <v>5.2555040428474031E-2</v>
      </c>
      <c r="AS343" s="18">
        <f t="shared" si="209"/>
        <v>0.98727649200240586</v>
      </c>
      <c r="AT343" s="73">
        <v>0.89014911840146116</v>
      </c>
      <c r="AU343" s="14">
        <f t="shared" si="210"/>
        <v>1703666.6344559512</v>
      </c>
      <c r="AV343" s="15">
        <f t="shared" si="240"/>
        <v>1703666.6344559512</v>
      </c>
      <c r="AW343" s="74">
        <v>7.3309423347455327E-2</v>
      </c>
      <c r="AX343" s="14">
        <f t="shared" si="211"/>
        <v>142115.9619846399</v>
      </c>
      <c r="AY343" s="15">
        <f t="shared" si="212"/>
        <v>124894.81854826574</v>
      </c>
      <c r="AZ343" s="75">
        <v>1.9599999999999999E-2</v>
      </c>
      <c r="BA343" s="20">
        <f t="shared" si="213"/>
        <v>37996.109199999999</v>
      </c>
      <c r="BB343" s="20">
        <f t="shared" si="214"/>
        <v>37512.665400716338</v>
      </c>
      <c r="BC343" s="20">
        <f t="shared" si="215"/>
        <v>37996.109199999999</v>
      </c>
      <c r="BD343" s="21">
        <f t="shared" si="216"/>
        <v>37512.665400716338</v>
      </c>
      <c r="BE343" s="20">
        <f t="shared" si="237"/>
        <v>1600689.0711846398</v>
      </c>
      <c r="BF343" s="20">
        <f t="shared" si="241"/>
        <v>1354664.8955476871</v>
      </c>
      <c r="BG343" s="22">
        <f t="shared" si="244"/>
        <v>736342.6214925372</v>
      </c>
      <c r="BH343" s="22">
        <f t="shared" si="217"/>
        <v>-618322.27405514987</v>
      </c>
      <c r="BI343" s="53">
        <v>1</v>
      </c>
      <c r="BJ343" s="22">
        <f t="shared" si="238"/>
        <v>864346.44969210261</v>
      </c>
      <c r="BK343" s="22">
        <f t="shared" si="239"/>
        <v>618322.27405514987</v>
      </c>
      <c r="BL343" s="23">
        <f t="shared" si="242"/>
        <v>1354664.8955476871</v>
      </c>
    </row>
    <row r="344" spans="1:64" hidden="1" x14ac:dyDescent="0.25">
      <c r="A344" s="53">
        <v>4</v>
      </c>
      <c r="B344" s="53" t="s">
        <v>63</v>
      </c>
      <c r="C344" s="54" t="s">
        <v>64</v>
      </c>
      <c r="D344" s="54">
        <v>45473</v>
      </c>
      <c r="E344" s="55" t="s">
        <v>71</v>
      </c>
      <c r="F344" s="55" t="s">
        <v>66</v>
      </c>
      <c r="G344" s="56">
        <v>2025</v>
      </c>
      <c r="H344" s="57">
        <v>749000</v>
      </c>
      <c r="I344" s="14">
        <f t="shared" si="218"/>
        <v>3160999.9999999995</v>
      </c>
      <c r="J344" s="67">
        <v>3909999.9999999995</v>
      </c>
      <c r="K344" s="57">
        <v>265000</v>
      </c>
      <c r="L344" s="14">
        <f t="shared" si="219"/>
        <v>1115999.9999999998</v>
      </c>
      <c r="M344" s="67">
        <v>1380999.9999999998</v>
      </c>
      <c r="N344" s="14">
        <f t="shared" si="220"/>
        <v>484000</v>
      </c>
      <c r="O344" s="14">
        <f t="shared" si="221"/>
        <v>2044999.9999999998</v>
      </c>
      <c r="P344" s="15">
        <f t="shared" si="222"/>
        <v>2529000</v>
      </c>
      <c r="Q344" s="57">
        <v>552000</v>
      </c>
      <c r="R344" s="57">
        <v>195000</v>
      </c>
      <c r="S344" s="15">
        <f t="shared" si="243"/>
        <v>357000</v>
      </c>
      <c r="T344" s="14">
        <f t="shared" si="223"/>
        <v>197000</v>
      </c>
      <c r="U344" s="14">
        <f t="shared" si="224"/>
        <v>127000</v>
      </c>
      <c r="V344" s="14">
        <f t="shared" si="225"/>
        <v>3357999.9999999995</v>
      </c>
      <c r="W344" s="14">
        <f t="shared" si="226"/>
        <v>2172000</v>
      </c>
      <c r="X344" s="70">
        <v>0</v>
      </c>
      <c r="Y344" s="14">
        <f t="shared" si="227"/>
        <v>0</v>
      </c>
      <c r="Z344" s="15">
        <f t="shared" si="228"/>
        <v>0</v>
      </c>
      <c r="AA344" s="57">
        <v>0</v>
      </c>
      <c r="AB344" s="57">
        <v>0</v>
      </c>
      <c r="AC344" s="15">
        <f t="shared" si="205"/>
        <v>0</v>
      </c>
      <c r="AD344" s="14">
        <f t="shared" si="229"/>
        <v>3909999.9999999995</v>
      </c>
      <c r="AE344" s="15">
        <f t="shared" si="230"/>
        <v>0</v>
      </c>
      <c r="AF344" s="70">
        <v>0</v>
      </c>
      <c r="AG344" s="70">
        <v>0</v>
      </c>
      <c r="AH344" s="14">
        <f t="shared" si="206"/>
        <v>0</v>
      </c>
      <c r="AI344" s="15">
        <f t="shared" si="207"/>
        <v>0</v>
      </c>
      <c r="AJ344" s="16">
        <f t="shared" si="231"/>
        <v>12</v>
      </c>
      <c r="AK344" s="71">
        <v>15</v>
      </c>
      <c r="AL344" s="72">
        <v>5.2337707133441276E-2</v>
      </c>
      <c r="AM344" s="18">
        <f t="shared" si="208"/>
        <v>0.95026529337620269</v>
      </c>
      <c r="AN344" s="14">
        <f t="shared" si="232"/>
        <v>2063976.2172131122</v>
      </c>
      <c r="AO344" s="15">
        <f t="shared" si="233"/>
        <v>0</v>
      </c>
      <c r="AP344" s="16">
        <f t="shared" si="234"/>
        <v>12</v>
      </c>
      <c r="AQ344" s="19">
        <f t="shared" si="235"/>
        <v>15</v>
      </c>
      <c r="AR344" s="17">
        <f t="shared" si="236"/>
        <v>5.2337707133441276E-2</v>
      </c>
      <c r="AS344" s="18">
        <f t="shared" si="209"/>
        <v>0.95026529337620269</v>
      </c>
      <c r="AT344" s="73">
        <v>0.89014911840146116</v>
      </c>
      <c r="AU344" s="14">
        <f t="shared" si="210"/>
        <v>0</v>
      </c>
      <c r="AV344" s="15">
        <f t="shared" si="240"/>
        <v>0</v>
      </c>
      <c r="AW344" s="74">
        <v>0</v>
      </c>
      <c r="AX344" s="14">
        <f t="shared" si="211"/>
        <v>0</v>
      </c>
      <c r="AY344" s="15">
        <f t="shared" si="212"/>
        <v>0</v>
      </c>
      <c r="AZ344" s="75">
        <v>0</v>
      </c>
      <c r="BA344" s="20">
        <f t="shared" si="213"/>
        <v>0</v>
      </c>
      <c r="BB344" s="20">
        <f t="shared" si="214"/>
        <v>0</v>
      </c>
      <c r="BC344" s="20">
        <f t="shared" si="215"/>
        <v>0</v>
      </c>
      <c r="BD344" s="21">
        <f t="shared" si="216"/>
        <v>0</v>
      </c>
      <c r="BE344" s="20">
        <f t="shared" si="237"/>
        <v>0</v>
      </c>
      <c r="BF344" s="20">
        <f t="shared" si="241"/>
        <v>0</v>
      </c>
      <c r="BG344" s="22">
        <f t="shared" si="244"/>
        <v>357000</v>
      </c>
      <c r="BH344" s="22">
        <f t="shared" si="217"/>
        <v>357000</v>
      </c>
      <c r="BI344" s="53">
        <v>0</v>
      </c>
      <c r="BJ344" s="22">
        <f t="shared" si="238"/>
        <v>0</v>
      </c>
      <c r="BK344" s="22">
        <f t="shared" si="239"/>
        <v>0</v>
      </c>
      <c r="BL344" s="23">
        <f t="shared" si="242"/>
        <v>357000</v>
      </c>
    </row>
    <row r="345" spans="1:64" hidden="1" x14ac:dyDescent="0.25">
      <c r="A345" s="53">
        <v>4</v>
      </c>
      <c r="B345" s="53" t="s">
        <v>63</v>
      </c>
      <c r="C345" s="54" t="s">
        <v>64</v>
      </c>
      <c r="D345" s="54">
        <v>45504</v>
      </c>
      <c r="E345" s="55" t="s">
        <v>65</v>
      </c>
      <c r="F345" s="55" t="s">
        <v>66</v>
      </c>
      <c r="G345" s="56">
        <v>2023</v>
      </c>
      <c r="H345" s="57">
        <v>525829018</v>
      </c>
      <c r="I345" s="14">
        <f t="shared" si="218"/>
        <v>0</v>
      </c>
      <c r="J345" s="67">
        <v>525829018</v>
      </c>
      <c r="K345" s="57">
        <v>157396496</v>
      </c>
      <c r="L345" s="14">
        <f t="shared" si="219"/>
        <v>0</v>
      </c>
      <c r="M345" s="67">
        <v>157396496</v>
      </c>
      <c r="N345" s="14">
        <f t="shared" si="220"/>
        <v>368432522</v>
      </c>
      <c r="O345" s="14">
        <f t="shared" si="221"/>
        <v>0</v>
      </c>
      <c r="P345" s="15">
        <f t="shared" si="222"/>
        <v>368432522</v>
      </c>
      <c r="Q345" s="57">
        <v>525829018</v>
      </c>
      <c r="R345" s="57">
        <v>157396496</v>
      </c>
      <c r="S345" s="15">
        <f t="shared" si="243"/>
        <v>368432522</v>
      </c>
      <c r="T345" s="14">
        <f t="shared" si="223"/>
        <v>0</v>
      </c>
      <c r="U345" s="14">
        <f t="shared" si="224"/>
        <v>0</v>
      </c>
      <c r="V345" s="14">
        <f t="shared" si="225"/>
        <v>0</v>
      </c>
      <c r="W345" s="14">
        <f t="shared" si="226"/>
        <v>0</v>
      </c>
      <c r="X345" s="70">
        <v>1</v>
      </c>
      <c r="Y345" s="14">
        <f t="shared" si="227"/>
        <v>0</v>
      </c>
      <c r="Z345" s="15">
        <f t="shared" si="228"/>
        <v>0</v>
      </c>
      <c r="AA345" s="57">
        <v>525829018</v>
      </c>
      <c r="AB345" s="57">
        <v>157396496</v>
      </c>
      <c r="AC345" s="15">
        <f t="shared" si="205"/>
        <v>368432522</v>
      </c>
      <c r="AD345" s="14">
        <f t="shared" si="229"/>
        <v>0</v>
      </c>
      <c r="AE345" s="15">
        <f t="shared" si="230"/>
        <v>0</v>
      </c>
      <c r="AF345" s="70">
        <v>1.22</v>
      </c>
      <c r="AG345" s="70">
        <v>0</v>
      </c>
      <c r="AH345" s="14">
        <f t="shared" si="206"/>
        <v>0</v>
      </c>
      <c r="AI345" s="15">
        <f t="shared" si="207"/>
        <v>0</v>
      </c>
      <c r="AJ345" s="16">
        <f t="shared" si="231"/>
        <v>0</v>
      </c>
      <c r="AK345" s="71">
        <v>0</v>
      </c>
      <c r="AL345" s="72">
        <v>0</v>
      </c>
      <c r="AM345" s="18">
        <f t="shared" si="208"/>
        <v>1</v>
      </c>
      <c r="AN345" s="14">
        <f t="shared" si="232"/>
        <v>0</v>
      </c>
      <c r="AO345" s="15">
        <f t="shared" si="233"/>
        <v>0</v>
      </c>
      <c r="AP345" s="16">
        <f t="shared" si="234"/>
        <v>0</v>
      </c>
      <c r="AQ345" s="19">
        <f t="shared" si="235"/>
        <v>0</v>
      </c>
      <c r="AR345" s="17">
        <f t="shared" si="236"/>
        <v>0</v>
      </c>
      <c r="AS345" s="18">
        <f t="shared" si="209"/>
        <v>1</v>
      </c>
      <c r="AT345" s="73">
        <v>0.88450765268544418</v>
      </c>
      <c r="AU345" s="14">
        <f t="shared" si="210"/>
        <v>0</v>
      </c>
      <c r="AV345" s="15">
        <f t="shared" si="240"/>
        <v>0</v>
      </c>
      <c r="AW345" s="74">
        <v>7.2144853467420111E-2</v>
      </c>
      <c r="AX345" s="14">
        <f t="shared" si="211"/>
        <v>0</v>
      </c>
      <c r="AY345" s="15">
        <f t="shared" si="212"/>
        <v>0</v>
      </c>
      <c r="AZ345" s="75">
        <v>2.3E-3</v>
      </c>
      <c r="BA345" s="20">
        <f t="shared" si="213"/>
        <v>0</v>
      </c>
      <c r="BB345" s="20">
        <f t="shared" si="214"/>
        <v>0</v>
      </c>
      <c r="BC345" s="20">
        <f t="shared" si="215"/>
        <v>0</v>
      </c>
      <c r="BD345" s="21">
        <f t="shared" si="216"/>
        <v>0</v>
      </c>
      <c r="BE345" s="20">
        <f t="shared" si="237"/>
        <v>0</v>
      </c>
      <c r="BF345" s="20">
        <f t="shared" si="241"/>
        <v>0</v>
      </c>
      <c r="BG345" s="22">
        <f t="shared" si="244"/>
        <v>0</v>
      </c>
      <c r="BH345" s="22">
        <f t="shared" si="217"/>
        <v>0</v>
      </c>
      <c r="BI345" s="53">
        <v>1</v>
      </c>
      <c r="BJ345" s="22">
        <f t="shared" si="238"/>
        <v>0</v>
      </c>
      <c r="BK345" s="22">
        <f t="shared" si="239"/>
        <v>0</v>
      </c>
      <c r="BL345" s="23">
        <f t="shared" si="242"/>
        <v>0</v>
      </c>
    </row>
    <row r="346" spans="1:64" hidden="1" x14ac:dyDescent="0.25">
      <c r="A346" s="53">
        <v>4</v>
      </c>
      <c r="B346" s="53" t="s">
        <v>63</v>
      </c>
      <c r="C346" s="54" t="s">
        <v>64</v>
      </c>
      <c r="D346" s="54">
        <v>45504</v>
      </c>
      <c r="E346" s="55" t="s">
        <v>65</v>
      </c>
      <c r="F346" s="55" t="s">
        <v>66</v>
      </c>
      <c r="G346" s="56">
        <v>2024</v>
      </c>
      <c r="H346" s="57">
        <v>511968000</v>
      </c>
      <c r="I346" s="14">
        <f t="shared" si="218"/>
        <v>42838000</v>
      </c>
      <c r="J346" s="67">
        <v>554806000</v>
      </c>
      <c r="K346" s="57">
        <v>162344000</v>
      </c>
      <c r="L346" s="14">
        <f t="shared" si="219"/>
        <v>13583000</v>
      </c>
      <c r="M346" s="67">
        <v>175927000</v>
      </c>
      <c r="N346" s="14">
        <f t="shared" si="220"/>
        <v>349624000</v>
      </c>
      <c r="O346" s="14">
        <f t="shared" si="221"/>
        <v>29255000</v>
      </c>
      <c r="P346" s="15">
        <f t="shared" si="222"/>
        <v>378879000</v>
      </c>
      <c r="Q346" s="57">
        <v>486977000</v>
      </c>
      <c r="R346" s="57">
        <v>154419000</v>
      </c>
      <c r="S346" s="15">
        <f t="shared" si="243"/>
        <v>332558000</v>
      </c>
      <c r="T346" s="14">
        <f t="shared" si="223"/>
        <v>24991000</v>
      </c>
      <c r="U346" s="14">
        <f t="shared" si="224"/>
        <v>17066000</v>
      </c>
      <c r="V346" s="14">
        <f t="shared" si="225"/>
        <v>67829000</v>
      </c>
      <c r="W346" s="14">
        <f t="shared" si="226"/>
        <v>46321000</v>
      </c>
      <c r="X346" s="70">
        <v>1</v>
      </c>
      <c r="Y346" s="14">
        <f t="shared" si="227"/>
        <v>17066000</v>
      </c>
      <c r="Z346" s="15">
        <f t="shared" si="228"/>
        <v>46321000</v>
      </c>
      <c r="AA346" s="57">
        <v>328496022</v>
      </c>
      <c r="AB346" s="57">
        <v>104165413.06403527</v>
      </c>
      <c r="AC346" s="15">
        <f t="shared" si="205"/>
        <v>224330608.93596473</v>
      </c>
      <c r="AD346" s="14">
        <f t="shared" si="229"/>
        <v>226309978</v>
      </c>
      <c r="AE346" s="15">
        <f t="shared" si="230"/>
        <v>226309978</v>
      </c>
      <c r="AF346" s="70">
        <v>1.26</v>
      </c>
      <c r="AG346" s="70">
        <v>0</v>
      </c>
      <c r="AH346" s="14">
        <f t="shared" si="206"/>
        <v>285150572.28000003</v>
      </c>
      <c r="AI346" s="15">
        <f t="shared" si="207"/>
        <v>285150572.28000003</v>
      </c>
      <c r="AJ346" s="16">
        <f t="shared" si="231"/>
        <v>2.5</v>
      </c>
      <c r="AK346" s="71">
        <v>3</v>
      </c>
      <c r="AL346" s="72">
        <v>5.2555040428474031E-2</v>
      </c>
      <c r="AM346" s="18">
        <f t="shared" si="208"/>
        <v>0.98938577845711917</v>
      </c>
      <c r="AN346" s="14">
        <f t="shared" si="232"/>
        <v>45829338.643912219</v>
      </c>
      <c r="AO346" s="15">
        <f t="shared" si="233"/>
        <v>45829338.643912219</v>
      </c>
      <c r="AP346" s="16">
        <f t="shared" si="234"/>
        <v>2.5</v>
      </c>
      <c r="AQ346" s="19">
        <f t="shared" si="235"/>
        <v>3</v>
      </c>
      <c r="AR346" s="17">
        <f t="shared" si="236"/>
        <v>5.2555040428474031E-2</v>
      </c>
      <c r="AS346" s="18">
        <f t="shared" si="209"/>
        <v>0.98938577845711917</v>
      </c>
      <c r="AT346" s="73">
        <v>0.88450765268544418</v>
      </c>
      <c r="AU346" s="14">
        <f t="shared" si="210"/>
        <v>249540767.07063249</v>
      </c>
      <c r="AV346" s="15">
        <f t="shared" si="240"/>
        <v>249540767.07063249</v>
      </c>
      <c r="AW346" s="74">
        <v>7.2144853467420111E-2</v>
      </c>
      <c r="AX346" s="14">
        <f t="shared" si="211"/>
        <v>20572146.253291588</v>
      </c>
      <c r="AY346" s="15">
        <f t="shared" si="212"/>
        <v>18003082.074458394</v>
      </c>
      <c r="AZ346" s="75">
        <v>2.3E-3</v>
      </c>
      <c r="BA346" s="20">
        <f t="shared" si="213"/>
        <v>520512.94939999998</v>
      </c>
      <c r="BB346" s="20">
        <f t="shared" si="214"/>
        <v>514988.10963913007</v>
      </c>
      <c r="BC346" s="20">
        <f t="shared" si="215"/>
        <v>520512.94939999998</v>
      </c>
      <c r="BD346" s="21">
        <f t="shared" si="216"/>
        <v>514988.10963913007</v>
      </c>
      <c r="BE346" s="20">
        <f t="shared" si="237"/>
        <v>259922231.48269165</v>
      </c>
      <c r="BF346" s="20">
        <f t="shared" si="241"/>
        <v>222229498.61081779</v>
      </c>
      <c r="BG346" s="22">
        <f t="shared" si="244"/>
        <v>108227391.06403527</v>
      </c>
      <c r="BH346" s="22">
        <f t="shared" si="217"/>
        <v>-114002107.54678252</v>
      </c>
      <c r="BI346" s="53">
        <v>1</v>
      </c>
      <c r="BJ346" s="22">
        <f t="shared" si="238"/>
        <v>151694840.41865638</v>
      </c>
      <c r="BK346" s="22">
        <f t="shared" si="239"/>
        <v>114002107.54678252</v>
      </c>
      <c r="BL346" s="23">
        <f t="shared" si="242"/>
        <v>222229498.61081779</v>
      </c>
    </row>
    <row r="347" spans="1:64" hidden="1" x14ac:dyDescent="0.25">
      <c r="A347" s="53">
        <v>4</v>
      </c>
      <c r="B347" s="53" t="s">
        <v>63</v>
      </c>
      <c r="C347" s="54" t="s">
        <v>64</v>
      </c>
      <c r="D347" s="54">
        <v>45504</v>
      </c>
      <c r="E347" s="55" t="s">
        <v>65</v>
      </c>
      <c r="F347" s="55" t="s">
        <v>66</v>
      </c>
      <c r="G347" s="56">
        <v>2025</v>
      </c>
      <c r="H347" s="57">
        <v>110087000</v>
      </c>
      <c r="I347" s="14">
        <f t="shared" si="218"/>
        <v>451271379.02541041</v>
      </c>
      <c r="J347" s="67">
        <v>561358379.02541041</v>
      </c>
      <c r="K347" s="57">
        <v>34909000</v>
      </c>
      <c r="L347" s="14">
        <f t="shared" si="219"/>
        <v>145162842.60804909</v>
      </c>
      <c r="M347" s="67">
        <v>180071842.60804909</v>
      </c>
      <c r="N347" s="14">
        <f t="shared" si="220"/>
        <v>75178000</v>
      </c>
      <c r="O347" s="14">
        <f t="shared" si="221"/>
        <v>306108536.41736132</v>
      </c>
      <c r="P347" s="15">
        <f t="shared" si="222"/>
        <v>381286536.41736132</v>
      </c>
      <c r="Q347" s="57">
        <v>77891000</v>
      </c>
      <c r="R347" s="57">
        <v>24700000</v>
      </c>
      <c r="S347" s="15">
        <f t="shared" si="243"/>
        <v>53191000</v>
      </c>
      <c r="T347" s="14">
        <f t="shared" si="223"/>
        <v>32196000</v>
      </c>
      <c r="U347" s="14">
        <f t="shared" si="224"/>
        <v>21987000</v>
      </c>
      <c r="V347" s="14">
        <f t="shared" si="225"/>
        <v>483467379.02541041</v>
      </c>
      <c r="W347" s="14">
        <f t="shared" si="226"/>
        <v>328095536.41736132</v>
      </c>
      <c r="X347" s="70">
        <v>0</v>
      </c>
      <c r="Y347" s="14">
        <f t="shared" si="227"/>
        <v>0</v>
      </c>
      <c r="Z347" s="15">
        <f t="shared" si="228"/>
        <v>0</v>
      </c>
      <c r="AA347" s="57">
        <v>0</v>
      </c>
      <c r="AB347" s="57">
        <v>0</v>
      </c>
      <c r="AC347" s="15">
        <f t="shared" si="205"/>
        <v>0</v>
      </c>
      <c r="AD347" s="14">
        <f t="shared" si="229"/>
        <v>561358379.02541041</v>
      </c>
      <c r="AE347" s="15">
        <f t="shared" si="230"/>
        <v>0</v>
      </c>
      <c r="AF347" s="70">
        <v>0</v>
      </c>
      <c r="AG347" s="70">
        <v>0</v>
      </c>
      <c r="AH347" s="14">
        <f t="shared" si="206"/>
        <v>0</v>
      </c>
      <c r="AI347" s="15">
        <f t="shared" si="207"/>
        <v>0</v>
      </c>
      <c r="AJ347" s="16">
        <f t="shared" si="231"/>
        <v>11</v>
      </c>
      <c r="AK347" s="71">
        <v>15</v>
      </c>
      <c r="AL347" s="72">
        <v>5.2337707133441276E-2</v>
      </c>
      <c r="AM347" s="18">
        <f t="shared" si="208"/>
        <v>0.95431363463098307</v>
      </c>
      <c r="AN347" s="14">
        <f t="shared" si="232"/>
        <v>313106043.86465412</v>
      </c>
      <c r="AO347" s="15">
        <f t="shared" si="233"/>
        <v>0</v>
      </c>
      <c r="AP347" s="16">
        <f t="shared" si="234"/>
        <v>11</v>
      </c>
      <c r="AQ347" s="19">
        <f t="shared" si="235"/>
        <v>15</v>
      </c>
      <c r="AR347" s="17">
        <f t="shared" si="236"/>
        <v>5.2337707133441276E-2</v>
      </c>
      <c r="AS347" s="18">
        <f t="shared" si="209"/>
        <v>0.95431363463098307</v>
      </c>
      <c r="AT347" s="73">
        <v>0.88450765268544418</v>
      </c>
      <c r="AU347" s="14">
        <f t="shared" si="210"/>
        <v>0</v>
      </c>
      <c r="AV347" s="15">
        <f t="shared" si="240"/>
        <v>0</v>
      </c>
      <c r="AW347" s="74">
        <v>0</v>
      </c>
      <c r="AX347" s="14">
        <f t="shared" si="211"/>
        <v>0</v>
      </c>
      <c r="AY347" s="15">
        <f t="shared" si="212"/>
        <v>0</v>
      </c>
      <c r="AZ347" s="75">
        <v>0</v>
      </c>
      <c r="BA347" s="20">
        <f t="shared" si="213"/>
        <v>0</v>
      </c>
      <c r="BB347" s="20">
        <f t="shared" si="214"/>
        <v>0</v>
      </c>
      <c r="BC347" s="20">
        <f t="shared" si="215"/>
        <v>0</v>
      </c>
      <c r="BD347" s="21">
        <f t="shared" si="216"/>
        <v>0</v>
      </c>
      <c r="BE347" s="20">
        <f t="shared" si="237"/>
        <v>0</v>
      </c>
      <c r="BF347" s="20">
        <f t="shared" si="241"/>
        <v>0</v>
      </c>
      <c r="BG347" s="22">
        <f t="shared" si="244"/>
        <v>53191000</v>
      </c>
      <c r="BH347" s="22">
        <f t="shared" si="217"/>
        <v>53191000</v>
      </c>
      <c r="BI347" s="53">
        <v>0</v>
      </c>
      <c r="BJ347" s="22">
        <f t="shared" si="238"/>
        <v>0</v>
      </c>
      <c r="BK347" s="22">
        <f t="shared" si="239"/>
        <v>0</v>
      </c>
      <c r="BL347" s="23">
        <f t="shared" si="242"/>
        <v>53191000</v>
      </c>
    </row>
    <row r="348" spans="1:64" hidden="1" x14ac:dyDescent="0.25">
      <c r="A348" s="53">
        <v>4</v>
      </c>
      <c r="B348" s="53" t="s">
        <v>63</v>
      </c>
      <c r="C348" s="54" t="s">
        <v>64</v>
      </c>
      <c r="D348" s="54">
        <v>45504</v>
      </c>
      <c r="E348" s="55" t="s">
        <v>67</v>
      </c>
      <c r="F348" s="55" t="s">
        <v>66</v>
      </c>
      <c r="G348" s="56">
        <v>2023</v>
      </c>
      <c r="H348" s="57">
        <v>318418348</v>
      </c>
      <c r="I348" s="14">
        <f t="shared" si="218"/>
        <v>0</v>
      </c>
      <c r="J348" s="67">
        <v>318418348</v>
      </c>
      <c r="K348" s="57">
        <v>103037846</v>
      </c>
      <c r="L348" s="14">
        <f t="shared" si="219"/>
        <v>0</v>
      </c>
      <c r="M348" s="67">
        <v>103037846</v>
      </c>
      <c r="N348" s="14">
        <f t="shared" si="220"/>
        <v>215380502</v>
      </c>
      <c r="O348" s="14">
        <f t="shared" si="221"/>
        <v>0</v>
      </c>
      <c r="P348" s="15">
        <f t="shared" si="222"/>
        <v>215380502</v>
      </c>
      <c r="Q348" s="57">
        <v>318418348</v>
      </c>
      <c r="R348" s="57">
        <v>103037846</v>
      </c>
      <c r="S348" s="15">
        <f t="shared" si="243"/>
        <v>215380502</v>
      </c>
      <c r="T348" s="14">
        <f t="shared" si="223"/>
        <v>0</v>
      </c>
      <c r="U348" s="14">
        <f t="shared" si="224"/>
        <v>0</v>
      </c>
      <c r="V348" s="14">
        <f t="shared" si="225"/>
        <v>0</v>
      </c>
      <c r="W348" s="14">
        <f t="shared" si="226"/>
        <v>0</v>
      </c>
      <c r="X348" s="70">
        <v>1</v>
      </c>
      <c r="Y348" s="14">
        <f t="shared" si="227"/>
        <v>0</v>
      </c>
      <c r="Z348" s="15">
        <f t="shared" si="228"/>
        <v>0</v>
      </c>
      <c r="AA348" s="57">
        <v>318418348</v>
      </c>
      <c r="AB348" s="57">
        <v>103037846</v>
      </c>
      <c r="AC348" s="15">
        <f t="shared" si="205"/>
        <v>215380502</v>
      </c>
      <c r="AD348" s="14">
        <f t="shared" si="229"/>
        <v>0</v>
      </c>
      <c r="AE348" s="15">
        <f t="shared" si="230"/>
        <v>0</v>
      </c>
      <c r="AF348" s="70">
        <v>0.78900000000000003</v>
      </c>
      <c r="AG348" s="70">
        <v>0</v>
      </c>
      <c r="AH348" s="14">
        <f t="shared" si="206"/>
        <v>0</v>
      </c>
      <c r="AI348" s="15">
        <f t="shared" si="207"/>
        <v>0</v>
      </c>
      <c r="AJ348" s="16">
        <f t="shared" si="231"/>
        <v>0</v>
      </c>
      <c r="AK348" s="71">
        <v>0</v>
      </c>
      <c r="AL348" s="72">
        <v>0</v>
      </c>
      <c r="AM348" s="18">
        <f t="shared" si="208"/>
        <v>1</v>
      </c>
      <c r="AN348" s="14">
        <f t="shared" si="232"/>
        <v>0</v>
      </c>
      <c r="AO348" s="15">
        <f t="shared" si="233"/>
        <v>0</v>
      </c>
      <c r="AP348" s="16">
        <f t="shared" si="234"/>
        <v>0</v>
      </c>
      <c r="AQ348" s="19">
        <f t="shared" si="235"/>
        <v>0</v>
      </c>
      <c r="AR348" s="17">
        <f t="shared" si="236"/>
        <v>0</v>
      </c>
      <c r="AS348" s="18">
        <f t="shared" si="209"/>
        <v>1</v>
      </c>
      <c r="AT348" s="73">
        <v>0.86443752692586795</v>
      </c>
      <c r="AU348" s="14">
        <f t="shared" si="210"/>
        <v>0</v>
      </c>
      <c r="AV348" s="15">
        <f t="shared" si="240"/>
        <v>0</v>
      </c>
      <c r="AW348" s="74">
        <v>9.7948479432115043E-2</v>
      </c>
      <c r="AX348" s="14">
        <f t="shared" si="211"/>
        <v>0</v>
      </c>
      <c r="AY348" s="15">
        <f t="shared" si="212"/>
        <v>0</v>
      </c>
      <c r="AZ348" s="75">
        <v>3.2000000000000002E-3</v>
      </c>
      <c r="BA348" s="20">
        <f t="shared" si="213"/>
        <v>0</v>
      </c>
      <c r="BB348" s="20">
        <f t="shared" si="214"/>
        <v>0</v>
      </c>
      <c r="BC348" s="20">
        <f t="shared" si="215"/>
        <v>0</v>
      </c>
      <c r="BD348" s="21">
        <f t="shared" si="216"/>
        <v>0</v>
      </c>
      <c r="BE348" s="20">
        <f t="shared" si="237"/>
        <v>0</v>
      </c>
      <c r="BF348" s="20">
        <f t="shared" si="241"/>
        <v>0</v>
      </c>
      <c r="BG348" s="22">
        <f t="shared" si="244"/>
        <v>0</v>
      </c>
      <c r="BH348" s="22">
        <f t="shared" si="217"/>
        <v>0</v>
      </c>
      <c r="BI348" s="53">
        <v>1</v>
      </c>
      <c r="BJ348" s="22">
        <f t="shared" si="238"/>
        <v>0</v>
      </c>
      <c r="BK348" s="22">
        <f t="shared" si="239"/>
        <v>0</v>
      </c>
      <c r="BL348" s="23">
        <f t="shared" si="242"/>
        <v>0</v>
      </c>
    </row>
    <row r="349" spans="1:64" hidden="1" x14ac:dyDescent="0.25">
      <c r="A349" s="53">
        <v>4</v>
      </c>
      <c r="B349" s="53" t="s">
        <v>63</v>
      </c>
      <c r="C349" s="54" t="s">
        <v>64</v>
      </c>
      <c r="D349" s="54">
        <v>45504</v>
      </c>
      <c r="E349" s="55" t="s">
        <v>67</v>
      </c>
      <c r="F349" s="55" t="s">
        <v>66</v>
      </c>
      <c r="G349" s="56">
        <v>2024</v>
      </c>
      <c r="H349" s="57">
        <v>284533000</v>
      </c>
      <c r="I349" s="14">
        <f t="shared" si="218"/>
        <v>28909000</v>
      </c>
      <c r="J349" s="67">
        <v>313442000</v>
      </c>
      <c r="K349" s="57">
        <v>101009000</v>
      </c>
      <c r="L349" s="14">
        <f t="shared" si="219"/>
        <v>10262000</v>
      </c>
      <c r="M349" s="67">
        <v>111271000</v>
      </c>
      <c r="N349" s="14">
        <f t="shared" si="220"/>
        <v>183524000</v>
      </c>
      <c r="O349" s="14">
        <f t="shared" si="221"/>
        <v>18647000</v>
      </c>
      <c r="P349" s="15">
        <f t="shared" si="222"/>
        <v>202171000</v>
      </c>
      <c r="Q349" s="57">
        <v>272293000</v>
      </c>
      <c r="R349" s="57">
        <v>96664000</v>
      </c>
      <c r="S349" s="15">
        <f t="shared" si="243"/>
        <v>175629000</v>
      </c>
      <c r="T349" s="14">
        <f t="shared" si="223"/>
        <v>12240000</v>
      </c>
      <c r="U349" s="14">
        <f t="shared" si="224"/>
        <v>7895000</v>
      </c>
      <c r="V349" s="14">
        <f t="shared" si="225"/>
        <v>41149000</v>
      </c>
      <c r="W349" s="14">
        <f t="shared" si="226"/>
        <v>26542000</v>
      </c>
      <c r="X349" s="70">
        <v>1</v>
      </c>
      <c r="Y349" s="14">
        <f t="shared" si="227"/>
        <v>7895000</v>
      </c>
      <c r="Z349" s="15">
        <f t="shared" si="228"/>
        <v>26542000</v>
      </c>
      <c r="AA349" s="57">
        <v>186962917</v>
      </c>
      <c r="AB349" s="57">
        <v>66371694.261308879</v>
      </c>
      <c r="AC349" s="15">
        <f t="shared" si="205"/>
        <v>120591222.73869112</v>
      </c>
      <c r="AD349" s="14">
        <f t="shared" si="229"/>
        <v>126479083</v>
      </c>
      <c r="AE349" s="15">
        <f t="shared" si="230"/>
        <v>126479083</v>
      </c>
      <c r="AF349" s="70">
        <v>0.80800000000000005</v>
      </c>
      <c r="AG349" s="70">
        <v>0</v>
      </c>
      <c r="AH349" s="14">
        <f t="shared" si="206"/>
        <v>102195099.06400001</v>
      </c>
      <c r="AI349" s="15">
        <f t="shared" si="207"/>
        <v>102195099.06400001</v>
      </c>
      <c r="AJ349" s="16">
        <f t="shared" si="231"/>
        <v>2.5</v>
      </c>
      <c r="AK349" s="71">
        <v>3</v>
      </c>
      <c r="AL349" s="72">
        <v>5.2555040428474031E-2</v>
      </c>
      <c r="AM349" s="18">
        <f t="shared" si="208"/>
        <v>0.98938577845711917</v>
      </c>
      <c r="AN349" s="14">
        <f t="shared" si="232"/>
        <v>26260277.331808858</v>
      </c>
      <c r="AO349" s="15">
        <f t="shared" si="233"/>
        <v>26260277.331808858</v>
      </c>
      <c r="AP349" s="16">
        <f t="shared" si="234"/>
        <v>2.5</v>
      </c>
      <c r="AQ349" s="19">
        <f t="shared" si="235"/>
        <v>3</v>
      </c>
      <c r="AR349" s="17">
        <f t="shared" si="236"/>
        <v>5.2555040428474031E-2</v>
      </c>
      <c r="AS349" s="18">
        <f t="shared" si="209"/>
        <v>0.98938577845711917</v>
      </c>
      <c r="AT349" s="73">
        <v>0.86443752692586795</v>
      </c>
      <c r="AU349" s="14">
        <f t="shared" si="210"/>
        <v>87403604.795337513</v>
      </c>
      <c r="AV349" s="15">
        <f t="shared" si="240"/>
        <v>87403604.795337513</v>
      </c>
      <c r="AW349" s="74">
        <v>9.7948479432115043E-2</v>
      </c>
      <c r="AX349" s="14">
        <f t="shared" si="211"/>
        <v>10009854.558733163</v>
      </c>
      <c r="AY349" s="15">
        <f t="shared" si="212"/>
        <v>8561050.1865888275</v>
      </c>
      <c r="AZ349" s="75">
        <v>3.2000000000000002E-3</v>
      </c>
      <c r="BA349" s="20">
        <f t="shared" si="213"/>
        <v>404733.06560000003</v>
      </c>
      <c r="BB349" s="20">
        <f t="shared" si="214"/>
        <v>400437.13917599228</v>
      </c>
      <c r="BC349" s="20">
        <f t="shared" si="215"/>
        <v>404733.06560000003</v>
      </c>
      <c r="BD349" s="21">
        <f t="shared" si="216"/>
        <v>400437.13917599228</v>
      </c>
      <c r="BE349" s="20">
        <f t="shared" si="237"/>
        <v>86067686.688333169</v>
      </c>
      <c r="BF349" s="20">
        <f t="shared" si="241"/>
        <v>70104814.789293468</v>
      </c>
      <c r="BG349" s="22">
        <f t="shared" si="244"/>
        <v>55037777.261308879</v>
      </c>
      <c r="BH349" s="22">
        <f t="shared" si="217"/>
        <v>-15067037.527984589</v>
      </c>
      <c r="BI349" s="53">
        <v>1</v>
      </c>
      <c r="BJ349" s="22">
        <f t="shared" si="238"/>
        <v>31029909.42702429</v>
      </c>
      <c r="BK349" s="22">
        <f t="shared" si="239"/>
        <v>15067037.527984589</v>
      </c>
      <c r="BL349" s="23">
        <f t="shared" si="242"/>
        <v>70104814.789293468</v>
      </c>
    </row>
    <row r="350" spans="1:64" hidden="1" x14ac:dyDescent="0.25">
      <c r="A350" s="53">
        <v>4</v>
      </c>
      <c r="B350" s="53" t="s">
        <v>63</v>
      </c>
      <c r="C350" s="54" t="s">
        <v>64</v>
      </c>
      <c r="D350" s="54">
        <v>45504</v>
      </c>
      <c r="E350" s="55" t="s">
        <v>67</v>
      </c>
      <c r="F350" s="55" t="s">
        <v>66</v>
      </c>
      <c r="G350" s="56">
        <v>2025</v>
      </c>
      <c r="H350" s="57">
        <v>57473000</v>
      </c>
      <c r="I350" s="14">
        <f t="shared" si="218"/>
        <v>280686136.65410393</v>
      </c>
      <c r="J350" s="67">
        <v>338159136.65410393</v>
      </c>
      <c r="K350" s="57">
        <v>20402000</v>
      </c>
      <c r="L350" s="14">
        <f t="shared" si="219"/>
        <v>101778692.18862176</v>
      </c>
      <c r="M350" s="67">
        <v>122180692.18862176</v>
      </c>
      <c r="N350" s="14">
        <f t="shared" si="220"/>
        <v>37071000</v>
      </c>
      <c r="O350" s="14">
        <f t="shared" si="221"/>
        <v>178907444.46548218</v>
      </c>
      <c r="P350" s="15">
        <f t="shared" si="222"/>
        <v>215978444.46548218</v>
      </c>
      <c r="Q350" s="57">
        <v>41831000</v>
      </c>
      <c r="R350" s="57">
        <v>14849000</v>
      </c>
      <c r="S350" s="15">
        <f t="shared" si="243"/>
        <v>26982000</v>
      </c>
      <c r="T350" s="14">
        <f t="shared" si="223"/>
        <v>15642000</v>
      </c>
      <c r="U350" s="14">
        <f t="shared" si="224"/>
        <v>10089000</v>
      </c>
      <c r="V350" s="14">
        <f t="shared" si="225"/>
        <v>296328136.65410393</v>
      </c>
      <c r="W350" s="14">
        <f t="shared" si="226"/>
        <v>188996444.46548218</v>
      </c>
      <c r="X350" s="70">
        <v>0</v>
      </c>
      <c r="Y350" s="14">
        <f t="shared" si="227"/>
        <v>0</v>
      </c>
      <c r="Z350" s="15">
        <f t="shared" si="228"/>
        <v>0</v>
      </c>
      <c r="AA350" s="57">
        <v>0</v>
      </c>
      <c r="AB350" s="57">
        <v>0</v>
      </c>
      <c r="AC350" s="15">
        <f t="shared" si="205"/>
        <v>0</v>
      </c>
      <c r="AD350" s="14">
        <f t="shared" si="229"/>
        <v>338159136.65410393</v>
      </c>
      <c r="AE350" s="15">
        <f t="shared" si="230"/>
        <v>0</v>
      </c>
      <c r="AF350" s="70">
        <v>0</v>
      </c>
      <c r="AG350" s="70">
        <v>0</v>
      </c>
      <c r="AH350" s="14">
        <f t="shared" si="206"/>
        <v>0</v>
      </c>
      <c r="AI350" s="15">
        <f t="shared" si="207"/>
        <v>0</v>
      </c>
      <c r="AJ350" s="16">
        <f t="shared" si="231"/>
        <v>11</v>
      </c>
      <c r="AK350" s="71">
        <v>15</v>
      </c>
      <c r="AL350" s="72">
        <v>5.2337707133441276E-2</v>
      </c>
      <c r="AM350" s="18">
        <f t="shared" si="208"/>
        <v>0.95431363463098307</v>
      </c>
      <c r="AN350" s="14">
        <f t="shared" si="232"/>
        <v>180361883.85018703</v>
      </c>
      <c r="AO350" s="15">
        <f t="shared" si="233"/>
        <v>0</v>
      </c>
      <c r="AP350" s="16">
        <f t="shared" si="234"/>
        <v>11</v>
      </c>
      <c r="AQ350" s="19">
        <f t="shared" si="235"/>
        <v>15</v>
      </c>
      <c r="AR350" s="17">
        <f t="shared" si="236"/>
        <v>5.2337707133441276E-2</v>
      </c>
      <c r="AS350" s="18">
        <f t="shared" si="209"/>
        <v>0.95431363463098307</v>
      </c>
      <c r="AT350" s="73">
        <v>0.86443752692586795</v>
      </c>
      <c r="AU350" s="14">
        <f t="shared" si="210"/>
        <v>0</v>
      </c>
      <c r="AV350" s="15">
        <f t="shared" si="240"/>
        <v>0</v>
      </c>
      <c r="AW350" s="74">
        <v>0</v>
      </c>
      <c r="AX350" s="14">
        <f t="shared" si="211"/>
        <v>0</v>
      </c>
      <c r="AY350" s="15">
        <f t="shared" si="212"/>
        <v>0</v>
      </c>
      <c r="AZ350" s="75">
        <v>0</v>
      </c>
      <c r="BA350" s="20">
        <f t="shared" si="213"/>
        <v>0</v>
      </c>
      <c r="BB350" s="20">
        <f t="shared" si="214"/>
        <v>0</v>
      </c>
      <c r="BC350" s="20">
        <f t="shared" si="215"/>
        <v>0</v>
      </c>
      <c r="BD350" s="21">
        <f t="shared" si="216"/>
        <v>0</v>
      </c>
      <c r="BE350" s="20">
        <f t="shared" si="237"/>
        <v>0</v>
      </c>
      <c r="BF350" s="20">
        <f t="shared" si="241"/>
        <v>0</v>
      </c>
      <c r="BG350" s="22">
        <f t="shared" si="244"/>
        <v>26982000</v>
      </c>
      <c r="BH350" s="22">
        <f t="shared" si="217"/>
        <v>26982000</v>
      </c>
      <c r="BI350" s="53">
        <v>0</v>
      </c>
      <c r="BJ350" s="22">
        <f t="shared" si="238"/>
        <v>0</v>
      </c>
      <c r="BK350" s="22">
        <f t="shared" si="239"/>
        <v>0</v>
      </c>
      <c r="BL350" s="23">
        <f t="shared" si="242"/>
        <v>26982000</v>
      </c>
    </row>
    <row r="351" spans="1:64" hidden="1" x14ac:dyDescent="0.25">
      <c r="A351" s="53">
        <v>4</v>
      </c>
      <c r="B351" s="53" t="s">
        <v>63</v>
      </c>
      <c r="C351" s="54" t="s">
        <v>64</v>
      </c>
      <c r="D351" s="54">
        <v>45504</v>
      </c>
      <c r="E351" s="55" t="s">
        <v>68</v>
      </c>
      <c r="F351" s="55" t="s">
        <v>66</v>
      </c>
      <c r="G351" s="56">
        <v>2023</v>
      </c>
      <c r="H351" s="57">
        <v>182738077</v>
      </c>
      <c r="I351" s="14">
        <f t="shared" si="218"/>
        <v>0</v>
      </c>
      <c r="J351" s="67">
        <v>182738077</v>
      </c>
      <c r="K351" s="57">
        <v>59684318</v>
      </c>
      <c r="L351" s="14">
        <f t="shared" si="219"/>
        <v>0</v>
      </c>
      <c r="M351" s="67">
        <v>59684318</v>
      </c>
      <c r="N351" s="14">
        <f t="shared" si="220"/>
        <v>123053759</v>
      </c>
      <c r="O351" s="14">
        <f t="shared" si="221"/>
        <v>0</v>
      </c>
      <c r="P351" s="15">
        <f t="shared" si="222"/>
        <v>123053759</v>
      </c>
      <c r="Q351" s="57">
        <v>182738077</v>
      </c>
      <c r="R351" s="57">
        <v>59684318</v>
      </c>
      <c r="S351" s="15">
        <f t="shared" si="243"/>
        <v>123053759</v>
      </c>
      <c r="T351" s="14">
        <f t="shared" si="223"/>
        <v>0</v>
      </c>
      <c r="U351" s="14">
        <f t="shared" si="224"/>
        <v>0</v>
      </c>
      <c r="V351" s="14">
        <f t="shared" si="225"/>
        <v>0</v>
      </c>
      <c r="W351" s="14">
        <f t="shared" si="226"/>
        <v>0</v>
      </c>
      <c r="X351" s="70">
        <v>1</v>
      </c>
      <c r="Y351" s="14">
        <f t="shared" si="227"/>
        <v>0</v>
      </c>
      <c r="Z351" s="15">
        <f t="shared" si="228"/>
        <v>0</v>
      </c>
      <c r="AA351" s="57">
        <v>182738077</v>
      </c>
      <c r="AB351" s="57">
        <v>59684318</v>
      </c>
      <c r="AC351" s="15">
        <f t="shared" si="205"/>
        <v>123053759</v>
      </c>
      <c r="AD351" s="14">
        <f t="shared" si="229"/>
        <v>0</v>
      </c>
      <c r="AE351" s="15">
        <f t="shared" si="230"/>
        <v>0</v>
      </c>
      <c r="AF351" s="70">
        <v>0.98199999999999998</v>
      </c>
      <c r="AG351" s="70">
        <v>0</v>
      </c>
      <c r="AH351" s="14">
        <f t="shared" si="206"/>
        <v>0</v>
      </c>
      <c r="AI351" s="15">
        <f t="shared" si="207"/>
        <v>0</v>
      </c>
      <c r="AJ351" s="16">
        <f t="shared" si="231"/>
        <v>0</v>
      </c>
      <c r="AK351" s="71">
        <v>0</v>
      </c>
      <c r="AL351" s="72">
        <v>0</v>
      </c>
      <c r="AM351" s="18">
        <f t="shared" si="208"/>
        <v>1</v>
      </c>
      <c r="AN351" s="14">
        <f t="shared" si="232"/>
        <v>0</v>
      </c>
      <c r="AO351" s="15">
        <f t="shared" si="233"/>
        <v>0</v>
      </c>
      <c r="AP351" s="16">
        <f t="shared" si="234"/>
        <v>0</v>
      </c>
      <c r="AQ351" s="19">
        <f t="shared" si="235"/>
        <v>0</v>
      </c>
      <c r="AR351" s="17">
        <f t="shared" si="236"/>
        <v>0</v>
      </c>
      <c r="AS351" s="18">
        <f t="shared" si="209"/>
        <v>1</v>
      </c>
      <c r="AT351" s="73">
        <v>0.88711254583132626</v>
      </c>
      <c r="AU351" s="14">
        <f t="shared" si="210"/>
        <v>0</v>
      </c>
      <c r="AV351" s="15">
        <f t="shared" si="240"/>
        <v>0</v>
      </c>
      <c r="AW351" s="74">
        <v>9.5000737699733079E-2</v>
      </c>
      <c r="AX351" s="14">
        <f t="shared" si="211"/>
        <v>0</v>
      </c>
      <c r="AY351" s="15">
        <f t="shared" si="212"/>
        <v>0</v>
      </c>
      <c r="AZ351" s="75">
        <v>4.8999999999999998E-3</v>
      </c>
      <c r="BA351" s="20">
        <f t="shared" si="213"/>
        <v>0</v>
      </c>
      <c r="BB351" s="20">
        <f t="shared" si="214"/>
        <v>0</v>
      </c>
      <c r="BC351" s="20">
        <f t="shared" si="215"/>
        <v>0</v>
      </c>
      <c r="BD351" s="21">
        <f t="shared" si="216"/>
        <v>0</v>
      </c>
      <c r="BE351" s="20">
        <f t="shared" si="237"/>
        <v>0</v>
      </c>
      <c r="BF351" s="20">
        <f t="shared" si="241"/>
        <v>0</v>
      </c>
      <c r="BG351" s="22">
        <f t="shared" si="244"/>
        <v>0</v>
      </c>
      <c r="BH351" s="22">
        <f t="shared" si="217"/>
        <v>0</v>
      </c>
      <c r="BI351" s="53">
        <v>1</v>
      </c>
      <c r="BJ351" s="22">
        <f t="shared" si="238"/>
        <v>0</v>
      </c>
      <c r="BK351" s="22">
        <f t="shared" si="239"/>
        <v>0</v>
      </c>
      <c r="BL351" s="23">
        <f t="shared" si="242"/>
        <v>0</v>
      </c>
    </row>
    <row r="352" spans="1:64" hidden="1" x14ac:dyDescent="0.25">
      <c r="A352" s="53">
        <v>4</v>
      </c>
      <c r="B352" s="53" t="s">
        <v>63</v>
      </c>
      <c r="C352" s="54" t="s">
        <v>64</v>
      </c>
      <c r="D352" s="54">
        <v>45504</v>
      </c>
      <c r="E352" s="55" t="s">
        <v>68</v>
      </c>
      <c r="F352" s="55" t="s">
        <v>66</v>
      </c>
      <c r="G352" s="56">
        <v>2024</v>
      </c>
      <c r="H352" s="57">
        <v>174349000</v>
      </c>
      <c r="I352" s="14">
        <f t="shared" si="218"/>
        <v>17500000</v>
      </c>
      <c r="J352" s="67">
        <v>191849000</v>
      </c>
      <c r="K352" s="57">
        <v>61894000</v>
      </c>
      <c r="L352" s="14">
        <f t="shared" si="219"/>
        <v>6212000</v>
      </c>
      <c r="M352" s="67">
        <v>68106000</v>
      </c>
      <c r="N352" s="14">
        <f t="shared" si="220"/>
        <v>112455000</v>
      </c>
      <c r="O352" s="14">
        <f t="shared" si="221"/>
        <v>11288000</v>
      </c>
      <c r="P352" s="15">
        <f t="shared" si="222"/>
        <v>123743000</v>
      </c>
      <c r="Q352" s="57">
        <v>165879000</v>
      </c>
      <c r="R352" s="57">
        <v>58887000</v>
      </c>
      <c r="S352" s="15">
        <f t="shared" si="243"/>
        <v>106992000</v>
      </c>
      <c r="T352" s="14">
        <f t="shared" si="223"/>
        <v>8470000</v>
      </c>
      <c r="U352" s="14">
        <f t="shared" si="224"/>
        <v>5463000</v>
      </c>
      <c r="V352" s="14">
        <f t="shared" si="225"/>
        <v>25970000</v>
      </c>
      <c r="W352" s="14">
        <f t="shared" si="226"/>
        <v>16751000</v>
      </c>
      <c r="X352" s="70">
        <v>1</v>
      </c>
      <c r="Y352" s="14">
        <f t="shared" si="227"/>
        <v>5463000</v>
      </c>
      <c r="Z352" s="15">
        <f t="shared" si="228"/>
        <v>16751000</v>
      </c>
      <c r="AA352" s="57">
        <v>113635338</v>
      </c>
      <c r="AB352" s="57">
        <v>40340613.425783917</v>
      </c>
      <c r="AC352" s="15">
        <f t="shared" si="205"/>
        <v>73294724.574216083</v>
      </c>
      <c r="AD352" s="14">
        <f t="shared" si="229"/>
        <v>78213662</v>
      </c>
      <c r="AE352" s="15">
        <f t="shared" si="230"/>
        <v>78213662</v>
      </c>
      <c r="AF352" s="70">
        <v>1.008</v>
      </c>
      <c r="AG352" s="70">
        <v>0</v>
      </c>
      <c r="AH352" s="14">
        <f t="shared" si="206"/>
        <v>78839371.296000004</v>
      </c>
      <c r="AI352" s="15">
        <f t="shared" si="207"/>
        <v>78839371.296000004</v>
      </c>
      <c r="AJ352" s="16">
        <f t="shared" si="231"/>
        <v>2.5</v>
      </c>
      <c r="AK352" s="71">
        <v>3</v>
      </c>
      <c r="AL352" s="72">
        <v>5.2555040428474031E-2</v>
      </c>
      <c r="AM352" s="18">
        <f t="shared" si="208"/>
        <v>0.98938577845711917</v>
      </c>
      <c r="AN352" s="14">
        <f t="shared" si="232"/>
        <v>16573201.174935203</v>
      </c>
      <c r="AO352" s="15">
        <f t="shared" si="233"/>
        <v>16573201.174935203</v>
      </c>
      <c r="AP352" s="16">
        <f t="shared" si="234"/>
        <v>2.5</v>
      </c>
      <c r="AQ352" s="19">
        <f t="shared" si="235"/>
        <v>3</v>
      </c>
      <c r="AR352" s="17">
        <f t="shared" si="236"/>
        <v>5.2555040428474031E-2</v>
      </c>
      <c r="AS352" s="18">
        <f t="shared" si="209"/>
        <v>0.98938577845711917</v>
      </c>
      <c r="AT352" s="73">
        <v>0.88711254583132626</v>
      </c>
      <c r="AU352" s="14">
        <f t="shared" si="210"/>
        <v>69197043.144974619</v>
      </c>
      <c r="AV352" s="15">
        <f t="shared" si="240"/>
        <v>69197043.144974619</v>
      </c>
      <c r="AW352" s="74">
        <v>9.5000737699733079E-2</v>
      </c>
      <c r="AX352" s="14">
        <f t="shared" si="211"/>
        <v>7489798.4329031613</v>
      </c>
      <c r="AY352" s="15">
        <f t="shared" si="212"/>
        <v>6573770.1454128465</v>
      </c>
      <c r="AZ352" s="75">
        <v>4.8999999999999998E-3</v>
      </c>
      <c r="BA352" s="20">
        <f t="shared" si="213"/>
        <v>383246.94380000001</v>
      </c>
      <c r="BB352" s="20">
        <f t="shared" si="214"/>
        <v>379179.07583287481</v>
      </c>
      <c r="BC352" s="20">
        <f t="shared" si="215"/>
        <v>383246.94380000001</v>
      </c>
      <c r="BD352" s="21">
        <f t="shared" si="216"/>
        <v>379179.07583287481</v>
      </c>
      <c r="BE352" s="20">
        <f t="shared" si="237"/>
        <v>69961416.672703162</v>
      </c>
      <c r="BF352" s="20">
        <f t="shared" si="241"/>
        <v>59576791.191285133</v>
      </c>
      <c r="BG352" s="22">
        <f t="shared" si="244"/>
        <v>33697275.425783917</v>
      </c>
      <c r="BH352" s="22">
        <f t="shared" si="217"/>
        <v>-25879515.765501216</v>
      </c>
      <c r="BI352" s="53">
        <v>1</v>
      </c>
      <c r="BJ352" s="22">
        <f t="shared" si="238"/>
        <v>36264141.246919245</v>
      </c>
      <c r="BK352" s="22">
        <f t="shared" si="239"/>
        <v>25879515.765501216</v>
      </c>
      <c r="BL352" s="23">
        <f t="shared" si="242"/>
        <v>59576791.191285133</v>
      </c>
    </row>
    <row r="353" spans="1:64" hidden="1" x14ac:dyDescent="0.25">
      <c r="A353" s="53">
        <v>4</v>
      </c>
      <c r="B353" s="53" t="s">
        <v>63</v>
      </c>
      <c r="C353" s="54" t="s">
        <v>64</v>
      </c>
      <c r="D353" s="54">
        <v>45504</v>
      </c>
      <c r="E353" s="55" t="s">
        <v>68</v>
      </c>
      <c r="F353" s="55" t="s">
        <v>66</v>
      </c>
      <c r="G353" s="56">
        <v>2025</v>
      </c>
      <c r="H353" s="57">
        <v>35143000</v>
      </c>
      <c r="I353" s="14">
        <f t="shared" si="218"/>
        <v>168688191.71029964</v>
      </c>
      <c r="J353" s="67">
        <v>203831191.71029964</v>
      </c>
      <c r="K353" s="57">
        <v>12475000</v>
      </c>
      <c r="L353" s="14">
        <f t="shared" si="219"/>
        <v>61396757.95485194</v>
      </c>
      <c r="M353" s="67">
        <v>73871757.95485194</v>
      </c>
      <c r="N353" s="14">
        <f t="shared" si="220"/>
        <v>22668000</v>
      </c>
      <c r="O353" s="14">
        <f t="shared" si="221"/>
        <v>107291433.7554477</v>
      </c>
      <c r="P353" s="15">
        <f t="shared" si="222"/>
        <v>129959433.7554477</v>
      </c>
      <c r="Q353" s="57">
        <v>24790000</v>
      </c>
      <c r="R353" s="57">
        <v>8800000</v>
      </c>
      <c r="S353" s="15">
        <f t="shared" si="243"/>
        <v>15990000</v>
      </c>
      <c r="T353" s="14">
        <f t="shared" si="223"/>
        <v>10353000</v>
      </c>
      <c r="U353" s="14">
        <f t="shared" si="224"/>
        <v>6678000</v>
      </c>
      <c r="V353" s="14">
        <f t="shared" si="225"/>
        <v>179041191.71029964</v>
      </c>
      <c r="W353" s="14">
        <f t="shared" si="226"/>
        <v>113969433.7554477</v>
      </c>
      <c r="X353" s="70">
        <v>0</v>
      </c>
      <c r="Y353" s="14">
        <f t="shared" si="227"/>
        <v>0</v>
      </c>
      <c r="Z353" s="15">
        <f t="shared" si="228"/>
        <v>0</v>
      </c>
      <c r="AA353" s="57">
        <v>0</v>
      </c>
      <c r="AB353" s="57">
        <v>0</v>
      </c>
      <c r="AC353" s="15">
        <f t="shared" si="205"/>
        <v>0</v>
      </c>
      <c r="AD353" s="14">
        <f t="shared" si="229"/>
        <v>203831191.71029964</v>
      </c>
      <c r="AE353" s="15">
        <f t="shared" si="230"/>
        <v>0</v>
      </c>
      <c r="AF353" s="70">
        <v>0</v>
      </c>
      <c r="AG353" s="70">
        <v>0</v>
      </c>
      <c r="AH353" s="14">
        <f t="shared" si="206"/>
        <v>0</v>
      </c>
      <c r="AI353" s="15">
        <f t="shared" si="207"/>
        <v>0</v>
      </c>
      <c r="AJ353" s="16">
        <f t="shared" si="231"/>
        <v>11</v>
      </c>
      <c r="AK353" s="71">
        <v>15</v>
      </c>
      <c r="AL353" s="72">
        <v>5.2337707133441276E-2</v>
      </c>
      <c r="AM353" s="18">
        <f t="shared" si="208"/>
        <v>0.95431363463098307</v>
      </c>
      <c r="AN353" s="14">
        <f t="shared" si="232"/>
        <v>108762584.56399634</v>
      </c>
      <c r="AO353" s="15">
        <f t="shared" si="233"/>
        <v>0</v>
      </c>
      <c r="AP353" s="16">
        <f t="shared" si="234"/>
        <v>11</v>
      </c>
      <c r="AQ353" s="19">
        <f t="shared" si="235"/>
        <v>15</v>
      </c>
      <c r="AR353" s="17">
        <f t="shared" si="236"/>
        <v>5.2337707133441276E-2</v>
      </c>
      <c r="AS353" s="18">
        <f t="shared" si="209"/>
        <v>0.95431363463098307</v>
      </c>
      <c r="AT353" s="73">
        <v>0.88711254583132626</v>
      </c>
      <c r="AU353" s="14">
        <f t="shared" si="210"/>
        <v>0</v>
      </c>
      <c r="AV353" s="15">
        <f t="shared" si="240"/>
        <v>0</v>
      </c>
      <c r="AW353" s="74">
        <v>0</v>
      </c>
      <c r="AX353" s="14">
        <f t="shared" si="211"/>
        <v>0</v>
      </c>
      <c r="AY353" s="15">
        <f t="shared" si="212"/>
        <v>0</v>
      </c>
      <c r="AZ353" s="75">
        <v>0</v>
      </c>
      <c r="BA353" s="20">
        <f t="shared" si="213"/>
        <v>0</v>
      </c>
      <c r="BB353" s="20">
        <f t="shared" si="214"/>
        <v>0</v>
      </c>
      <c r="BC353" s="20">
        <f t="shared" si="215"/>
        <v>0</v>
      </c>
      <c r="BD353" s="21">
        <f t="shared" si="216"/>
        <v>0</v>
      </c>
      <c r="BE353" s="20">
        <f t="shared" si="237"/>
        <v>0</v>
      </c>
      <c r="BF353" s="20">
        <f t="shared" si="241"/>
        <v>0</v>
      </c>
      <c r="BG353" s="22">
        <f t="shared" si="244"/>
        <v>15990000</v>
      </c>
      <c r="BH353" s="22">
        <f t="shared" si="217"/>
        <v>15990000</v>
      </c>
      <c r="BI353" s="53">
        <v>0</v>
      </c>
      <c r="BJ353" s="22">
        <f t="shared" si="238"/>
        <v>0</v>
      </c>
      <c r="BK353" s="22">
        <f t="shared" si="239"/>
        <v>0</v>
      </c>
      <c r="BL353" s="23">
        <f t="shared" si="242"/>
        <v>15990000</v>
      </c>
    </row>
    <row r="354" spans="1:64" hidden="1" x14ac:dyDescent="0.25">
      <c r="A354" s="53">
        <v>4</v>
      </c>
      <c r="B354" s="53" t="s">
        <v>63</v>
      </c>
      <c r="C354" s="54" t="s">
        <v>64</v>
      </c>
      <c r="D354" s="54">
        <v>45504</v>
      </c>
      <c r="E354" s="55" t="s">
        <v>69</v>
      </c>
      <c r="F354" s="55" t="s">
        <v>66</v>
      </c>
      <c r="G354" s="56">
        <v>2023</v>
      </c>
      <c r="H354" s="57">
        <v>18170333</v>
      </c>
      <c r="I354" s="14">
        <f t="shared" si="218"/>
        <v>0</v>
      </c>
      <c r="J354" s="67">
        <v>18170333</v>
      </c>
      <c r="K354" s="57">
        <v>6688113</v>
      </c>
      <c r="L354" s="14">
        <f t="shared" si="219"/>
        <v>0</v>
      </c>
      <c r="M354" s="67">
        <v>6688113</v>
      </c>
      <c r="N354" s="14">
        <f t="shared" si="220"/>
        <v>11482220</v>
      </c>
      <c r="O354" s="14">
        <f t="shared" si="221"/>
        <v>0</v>
      </c>
      <c r="P354" s="15">
        <f t="shared" si="222"/>
        <v>11482220</v>
      </c>
      <c r="Q354" s="57">
        <v>18170333</v>
      </c>
      <c r="R354" s="57">
        <v>6688113</v>
      </c>
      <c r="S354" s="15">
        <f t="shared" si="243"/>
        <v>11482220</v>
      </c>
      <c r="T354" s="14">
        <f t="shared" si="223"/>
        <v>0</v>
      </c>
      <c r="U354" s="14">
        <f t="shared" si="224"/>
        <v>0</v>
      </c>
      <c r="V354" s="14">
        <f t="shared" si="225"/>
        <v>0</v>
      </c>
      <c r="W354" s="14">
        <f t="shared" si="226"/>
        <v>0</v>
      </c>
      <c r="X354" s="70">
        <v>1</v>
      </c>
      <c r="Y354" s="14">
        <f t="shared" si="227"/>
        <v>0</v>
      </c>
      <c r="Z354" s="15">
        <f t="shared" si="228"/>
        <v>0</v>
      </c>
      <c r="AA354" s="57">
        <v>18170333</v>
      </c>
      <c r="AB354" s="57">
        <v>6688113</v>
      </c>
      <c r="AC354" s="15">
        <f t="shared" si="205"/>
        <v>11482220</v>
      </c>
      <c r="AD354" s="14">
        <f t="shared" si="229"/>
        <v>0</v>
      </c>
      <c r="AE354" s="15">
        <f t="shared" si="230"/>
        <v>0</v>
      </c>
      <c r="AF354" s="70">
        <v>0.95899999999999996</v>
      </c>
      <c r="AG354" s="70">
        <v>0</v>
      </c>
      <c r="AH354" s="14">
        <f t="shared" si="206"/>
        <v>0</v>
      </c>
      <c r="AI354" s="15">
        <f t="shared" si="207"/>
        <v>0</v>
      </c>
      <c r="AJ354" s="16">
        <f t="shared" si="231"/>
        <v>0</v>
      </c>
      <c r="AK354" s="71">
        <v>0</v>
      </c>
      <c r="AL354" s="72">
        <v>0</v>
      </c>
      <c r="AM354" s="18">
        <f t="shared" si="208"/>
        <v>1</v>
      </c>
      <c r="AN354" s="14">
        <f t="shared" si="232"/>
        <v>0</v>
      </c>
      <c r="AO354" s="15">
        <f t="shared" si="233"/>
        <v>0</v>
      </c>
      <c r="AP354" s="16">
        <f t="shared" si="234"/>
        <v>0</v>
      </c>
      <c r="AQ354" s="19">
        <f t="shared" si="235"/>
        <v>0</v>
      </c>
      <c r="AR354" s="17">
        <f t="shared" si="236"/>
        <v>0</v>
      </c>
      <c r="AS354" s="18">
        <f t="shared" si="209"/>
        <v>1</v>
      </c>
      <c r="AT354" s="73">
        <v>0.87745652235414018</v>
      </c>
      <c r="AU354" s="14">
        <f t="shared" si="210"/>
        <v>0</v>
      </c>
      <c r="AV354" s="15">
        <f t="shared" si="240"/>
        <v>0</v>
      </c>
      <c r="AW354" s="74">
        <v>0.10999396599513919</v>
      </c>
      <c r="AX354" s="14">
        <f t="shared" si="211"/>
        <v>0</v>
      </c>
      <c r="AY354" s="15">
        <f t="shared" si="212"/>
        <v>0</v>
      </c>
      <c r="AZ354" s="75">
        <v>2.58E-2</v>
      </c>
      <c r="BA354" s="20">
        <f t="shared" si="213"/>
        <v>0</v>
      </c>
      <c r="BB354" s="20">
        <f t="shared" si="214"/>
        <v>0</v>
      </c>
      <c r="BC354" s="20">
        <f t="shared" si="215"/>
        <v>0</v>
      </c>
      <c r="BD354" s="21">
        <f t="shared" si="216"/>
        <v>0</v>
      </c>
      <c r="BE354" s="20">
        <f t="shared" si="237"/>
        <v>0</v>
      </c>
      <c r="BF354" s="20">
        <f t="shared" si="241"/>
        <v>0</v>
      </c>
      <c r="BG354" s="22">
        <f t="shared" si="244"/>
        <v>0</v>
      </c>
      <c r="BH354" s="22">
        <f t="shared" si="217"/>
        <v>0</v>
      </c>
      <c r="BI354" s="53">
        <v>1</v>
      </c>
      <c r="BJ354" s="22">
        <f t="shared" si="238"/>
        <v>0</v>
      </c>
      <c r="BK354" s="22">
        <f t="shared" si="239"/>
        <v>0</v>
      </c>
      <c r="BL354" s="23">
        <f t="shared" si="242"/>
        <v>0</v>
      </c>
    </row>
    <row r="355" spans="1:64" hidden="1" x14ac:dyDescent="0.25">
      <c r="A355" s="53">
        <v>4</v>
      </c>
      <c r="B355" s="53" t="s">
        <v>63</v>
      </c>
      <c r="C355" s="54" t="s">
        <v>64</v>
      </c>
      <c r="D355" s="54">
        <v>45504</v>
      </c>
      <c r="E355" s="55" t="s">
        <v>69</v>
      </c>
      <c r="F355" s="55" t="s">
        <v>66</v>
      </c>
      <c r="G355" s="56">
        <v>2024</v>
      </c>
      <c r="H355" s="57">
        <v>21613000</v>
      </c>
      <c r="I355" s="14">
        <f t="shared" si="218"/>
        <v>1471000</v>
      </c>
      <c r="J355" s="67">
        <v>23084000</v>
      </c>
      <c r="K355" s="57">
        <v>8969000</v>
      </c>
      <c r="L355" s="14">
        <f t="shared" si="219"/>
        <v>610000</v>
      </c>
      <c r="M355" s="67">
        <v>9579000</v>
      </c>
      <c r="N355" s="14">
        <f t="shared" si="220"/>
        <v>12644000</v>
      </c>
      <c r="O355" s="14">
        <f t="shared" si="221"/>
        <v>861000</v>
      </c>
      <c r="P355" s="15">
        <f t="shared" si="222"/>
        <v>13505000</v>
      </c>
      <c r="Q355" s="57">
        <v>20605000</v>
      </c>
      <c r="R355" s="57">
        <v>8551000</v>
      </c>
      <c r="S355" s="15">
        <f t="shared" si="243"/>
        <v>12054000</v>
      </c>
      <c r="T355" s="14">
        <f t="shared" si="223"/>
        <v>1008000</v>
      </c>
      <c r="U355" s="14">
        <f t="shared" si="224"/>
        <v>590000</v>
      </c>
      <c r="V355" s="14">
        <f t="shared" si="225"/>
        <v>2479000</v>
      </c>
      <c r="W355" s="14">
        <f t="shared" si="226"/>
        <v>1451000</v>
      </c>
      <c r="X355" s="70">
        <v>1</v>
      </c>
      <c r="Y355" s="14">
        <f t="shared" si="227"/>
        <v>590000</v>
      </c>
      <c r="Z355" s="15">
        <f t="shared" si="228"/>
        <v>1451000</v>
      </c>
      <c r="AA355" s="57">
        <v>13841643</v>
      </c>
      <c r="AB355" s="57">
        <v>5744028.8746125018</v>
      </c>
      <c r="AC355" s="15">
        <f t="shared" si="205"/>
        <v>8097614.1253874982</v>
      </c>
      <c r="AD355" s="14">
        <f t="shared" si="229"/>
        <v>9242357</v>
      </c>
      <c r="AE355" s="15">
        <f t="shared" si="230"/>
        <v>9242357</v>
      </c>
      <c r="AF355" s="70">
        <v>0.95399999999999996</v>
      </c>
      <c r="AG355" s="70">
        <v>0</v>
      </c>
      <c r="AH355" s="14">
        <f t="shared" si="206"/>
        <v>8817208.5779999997</v>
      </c>
      <c r="AI355" s="15">
        <f t="shared" si="207"/>
        <v>8817208.5779999997</v>
      </c>
      <c r="AJ355" s="16">
        <f t="shared" si="231"/>
        <v>2.5</v>
      </c>
      <c r="AK355" s="71">
        <v>3</v>
      </c>
      <c r="AL355" s="72">
        <v>5.2555040428474031E-2</v>
      </c>
      <c r="AM355" s="18">
        <f t="shared" si="208"/>
        <v>0.98938577845711917</v>
      </c>
      <c r="AN355" s="14">
        <f t="shared" si="232"/>
        <v>1435598.76454128</v>
      </c>
      <c r="AO355" s="15">
        <f t="shared" si="233"/>
        <v>1435598.76454128</v>
      </c>
      <c r="AP355" s="16">
        <f t="shared" si="234"/>
        <v>2.5</v>
      </c>
      <c r="AQ355" s="19">
        <f t="shared" si="235"/>
        <v>3</v>
      </c>
      <c r="AR355" s="17">
        <f t="shared" si="236"/>
        <v>5.2555040428474031E-2</v>
      </c>
      <c r="AS355" s="18">
        <f t="shared" si="209"/>
        <v>0.98938577845711917</v>
      </c>
      <c r="AT355" s="73">
        <v>0.87745652235414018</v>
      </c>
      <c r="AU355" s="14">
        <f t="shared" si="210"/>
        <v>7654597.9456052389</v>
      </c>
      <c r="AV355" s="15">
        <f t="shared" si="240"/>
        <v>7654597.9456052389</v>
      </c>
      <c r="AW355" s="74">
        <v>0.10999396599513919</v>
      </c>
      <c r="AX355" s="14">
        <f t="shared" si="211"/>
        <v>969839.74050058157</v>
      </c>
      <c r="AY355" s="15">
        <f t="shared" si="212"/>
        <v>841959.58613536495</v>
      </c>
      <c r="AZ355" s="75">
        <v>2.58E-2</v>
      </c>
      <c r="BA355" s="20">
        <f t="shared" si="213"/>
        <v>238452.8106</v>
      </c>
      <c r="BB355" s="20">
        <f t="shared" si="214"/>
        <v>235921.81964076898</v>
      </c>
      <c r="BC355" s="20">
        <f t="shared" si="215"/>
        <v>238452.8106</v>
      </c>
      <c r="BD355" s="21">
        <f t="shared" si="216"/>
        <v>235921.81964076898</v>
      </c>
      <c r="BE355" s="20">
        <f t="shared" si="237"/>
        <v>8574501.1291005816</v>
      </c>
      <c r="BF355" s="20">
        <f t="shared" si="241"/>
        <v>7296880.5868400931</v>
      </c>
      <c r="BG355" s="22">
        <f t="shared" si="244"/>
        <v>3956385.8746125018</v>
      </c>
      <c r="BH355" s="22">
        <f t="shared" si="217"/>
        <v>-3340494.7122275913</v>
      </c>
      <c r="BI355" s="53">
        <v>1</v>
      </c>
      <c r="BJ355" s="22">
        <f t="shared" si="238"/>
        <v>4618115.2544880798</v>
      </c>
      <c r="BK355" s="22">
        <f t="shared" si="239"/>
        <v>3340494.7122275913</v>
      </c>
      <c r="BL355" s="23">
        <f t="shared" si="242"/>
        <v>7296880.5868400931</v>
      </c>
    </row>
    <row r="356" spans="1:64" hidden="1" x14ac:dyDescent="0.25">
      <c r="A356" s="53">
        <v>4</v>
      </c>
      <c r="B356" s="53" t="s">
        <v>63</v>
      </c>
      <c r="C356" s="54" t="s">
        <v>64</v>
      </c>
      <c r="D356" s="54">
        <v>45504</v>
      </c>
      <c r="E356" s="55" t="s">
        <v>69</v>
      </c>
      <c r="F356" s="55" t="s">
        <v>66</v>
      </c>
      <c r="G356" s="56">
        <v>2025</v>
      </c>
      <c r="H356" s="57">
        <v>4228000</v>
      </c>
      <c r="I356" s="14">
        <f t="shared" si="218"/>
        <v>20800868.106492154</v>
      </c>
      <c r="J356" s="67">
        <v>25028868.106492154</v>
      </c>
      <c r="K356" s="57">
        <v>1754000</v>
      </c>
      <c r="L356" s="14">
        <f t="shared" si="219"/>
        <v>9247431.062227428</v>
      </c>
      <c r="M356" s="67">
        <v>11001431.062227428</v>
      </c>
      <c r="N356" s="14">
        <f t="shared" si="220"/>
        <v>2474000</v>
      </c>
      <c r="O356" s="14">
        <f t="shared" si="221"/>
        <v>11553437.044264726</v>
      </c>
      <c r="P356" s="15">
        <f t="shared" si="222"/>
        <v>14027437.044264726</v>
      </c>
      <c r="Q356" s="57">
        <v>3007000</v>
      </c>
      <c r="R356" s="57">
        <v>1247000</v>
      </c>
      <c r="S356" s="15">
        <f t="shared" si="243"/>
        <v>1760000</v>
      </c>
      <c r="T356" s="14">
        <f t="shared" si="223"/>
        <v>1221000</v>
      </c>
      <c r="U356" s="14">
        <f t="shared" si="224"/>
        <v>714000</v>
      </c>
      <c r="V356" s="14">
        <f t="shared" si="225"/>
        <v>22021868.106492154</v>
      </c>
      <c r="W356" s="14">
        <f t="shared" si="226"/>
        <v>12267437.044264726</v>
      </c>
      <c r="X356" s="70">
        <v>0</v>
      </c>
      <c r="Y356" s="14">
        <f t="shared" si="227"/>
        <v>0</v>
      </c>
      <c r="Z356" s="15">
        <f t="shared" si="228"/>
        <v>0</v>
      </c>
      <c r="AA356" s="57">
        <v>0</v>
      </c>
      <c r="AB356" s="57">
        <v>0</v>
      </c>
      <c r="AC356" s="15">
        <f t="shared" si="205"/>
        <v>0</v>
      </c>
      <c r="AD356" s="14">
        <f t="shared" si="229"/>
        <v>25028868.106492154</v>
      </c>
      <c r="AE356" s="15">
        <f t="shared" si="230"/>
        <v>0</v>
      </c>
      <c r="AF356" s="70">
        <v>0</v>
      </c>
      <c r="AG356" s="70">
        <v>0</v>
      </c>
      <c r="AH356" s="14">
        <f t="shared" si="206"/>
        <v>0</v>
      </c>
      <c r="AI356" s="15">
        <f t="shared" si="207"/>
        <v>0</v>
      </c>
      <c r="AJ356" s="16">
        <f t="shared" si="231"/>
        <v>11</v>
      </c>
      <c r="AK356" s="71">
        <v>15</v>
      </c>
      <c r="AL356" s="72">
        <v>5.2337707133441276E-2</v>
      </c>
      <c r="AM356" s="18">
        <f t="shared" si="208"/>
        <v>0.95431363463098307</v>
      </c>
      <c r="AN356" s="14">
        <f t="shared" si="232"/>
        <v>11706982.433319034</v>
      </c>
      <c r="AO356" s="15">
        <f t="shared" si="233"/>
        <v>0</v>
      </c>
      <c r="AP356" s="16">
        <f t="shared" si="234"/>
        <v>11</v>
      </c>
      <c r="AQ356" s="19">
        <f t="shared" si="235"/>
        <v>15</v>
      </c>
      <c r="AR356" s="17">
        <f t="shared" si="236"/>
        <v>5.2337707133441276E-2</v>
      </c>
      <c r="AS356" s="18">
        <f t="shared" si="209"/>
        <v>0.95431363463098307</v>
      </c>
      <c r="AT356" s="73">
        <v>0.87745652235414018</v>
      </c>
      <c r="AU356" s="14">
        <f t="shared" si="210"/>
        <v>0</v>
      </c>
      <c r="AV356" s="15">
        <f t="shared" si="240"/>
        <v>0</v>
      </c>
      <c r="AW356" s="74">
        <v>0</v>
      </c>
      <c r="AX356" s="14">
        <f t="shared" si="211"/>
        <v>0</v>
      </c>
      <c r="AY356" s="15">
        <f t="shared" si="212"/>
        <v>0</v>
      </c>
      <c r="AZ356" s="75">
        <v>0</v>
      </c>
      <c r="BA356" s="20">
        <f t="shared" si="213"/>
        <v>0</v>
      </c>
      <c r="BB356" s="20">
        <f t="shared" si="214"/>
        <v>0</v>
      </c>
      <c r="BC356" s="20">
        <f t="shared" si="215"/>
        <v>0</v>
      </c>
      <c r="BD356" s="21">
        <f t="shared" si="216"/>
        <v>0</v>
      </c>
      <c r="BE356" s="20">
        <f t="shared" si="237"/>
        <v>0</v>
      </c>
      <c r="BF356" s="20">
        <f t="shared" si="241"/>
        <v>0</v>
      </c>
      <c r="BG356" s="22">
        <f t="shared" si="244"/>
        <v>1760000</v>
      </c>
      <c r="BH356" s="22">
        <f t="shared" si="217"/>
        <v>1760000</v>
      </c>
      <c r="BI356" s="53">
        <v>0</v>
      </c>
      <c r="BJ356" s="22">
        <f t="shared" si="238"/>
        <v>0</v>
      </c>
      <c r="BK356" s="22">
        <f t="shared" si="239"/>
        <v>0</v>
      </c>
      <c r="BL356" s="23">
        <f t="shared" si="242"/>
        <v>1760000</v>
      </c>
    </row>
    <row r="357" spans="1:64" hidden="1" x14ac:dyDescent="0.25">
      <c r="A357" s="53">
        <v>4</v>
      </c>
      <c r="B357" s="53" t="s">
        <v>63</v>
      </c>
      <c r="C357" s="54" t="s">
        <v>64</v>
      </c>
      <c r="D357" s="54">
        <v>45504</v>
      </c>
      <c r="E357" s="55" t="s">
        <v>70</v>
      </c>
      <c r="F357" s="55" t="s">
        <v>66</v>
      </c>
      <c r="G357" s="56">
        <v>2023</v>
      </c>
      <c r="H357" s="57">
        <v>24441269</v>
      </c>
      <c r="I357" s="14">
        <f t="shared" si="218"/>
        <v>0</v>
      </c>
      <c r="J357" s="67">
        <v>24441269</v>
      </c>
      <c r="K357" s="57">
        <v>8271812</v>
      </c>
      <c r="L357" s="14">
        <f t="shared" si="219"/>
        <v>0</v>
      </c>
      <c r="M357" s="67">
        <v>8271812</v>
      </c>
      <c r="N357" s="14">
        <f t="shared" si="220"/>
        <v>16169457</v>
      </c>
      <c r="O357" s="14">
        <f t="shared" si="221"/>
        <v>0</v>
      </c>
      <c r="P357" s="15">
        <f t="shared" si="222"/>
        <v>16169457</v>
      </c>
      <c r="Q357" s="57">
        <v>24441269</v>
      </c>
      <c r="R357" s="57">
        <v>8271812</v>
      </c>
      <c r="S357" s="15">
        <f t="shared" si="243"/>
        <v>16169457</v>
      </c>
      <c r="T357" s="14">
        <f t="shared" si="223"/>
        <v>0</v>
      </c>
      <c r="U357" s="14">
        <f t="shared" si="224"/>
        <v>0</v>
      </c>
      <c r="V357" s="14">
        <f t="shared" si="225"/>
        <v>0</v>
      </c>
      <c r="W357" s="14">
        <f t="shared" si="226"/>
        <v>0</v>
      </c>
      <c r="X357" s="70">
        <v>1</v>
      </c>
      <c r="Y357" s="14">
        <f t="shared" si="227"/>
        <v>0</v>
      </c>
      <c r="Z357" s="15">
        <f t="shared" si="228"/>
        <v>0</v>
      </c>
      <c r="AA357" s="57">
        <v>24441269</v>
      </c>
      <c r="AB357" s="57">
        <v>8271812</v>
      </c>
      <c r="AC357" s="15">
        <f t="shared" si="205"/>
        <v>16169457</v>
      </c>
      <c r="AD357" s="14">
        <f t="shared" si="229"/>
        <v>0</v>
      </c>
      <c r="AE357" s="15">
        <f t="shared" si="230"/>
        <v>0</v>
      </c>
      <c r="AF357" s="70">
        <v>1.0209999999999999</v>
      </c>
      <c r="AG357" s="70">
        <v>0</v>
      </c>
      <c r="AH357" s="14">
        <f t="shared" si="206"/>
        <v>0</v>
      </c>
      <c r="AI357" s="15">
        <f t="shared" si="207"/>
        <v>0</v>
      </c>
      <c r="AJ357" s="16">
        <f t="shared" si="231"/>
        <v>0</v>
      </c>
      <c r="AK357" s="71">
        <v>0</v>
      </c>
      <c r="AL357" s="72">
        <v>0</v>
      </c>
      <c r="AM357" s="18">
        <f t="shared" si="208"/>
        <v>1</v>
      </c>
      <c r="AN357" s="14">
        <f t="shared" si="232"/>
        <v>0</v>
      </c>
      <c r="AO357" s="15">
        <f t="shared" si="233"/>
        <v>0</v>
      </c>
      <c r="AP357" s="16">
        <f t="shared" si="234"/>
        <v>0</v>
      </c>
      <c r="AQ357" s="19">
        <f t="shared" si="235"/>
        <v>0</v>
      </c>
      <c r="AR357" s="17">
        <f t="shared" si="236"/>
        <v>0</v>
      </c>
      <c r="AS357" s="18">
        <f t="shared" si="209"/>
        <v>1</v>
      </c>
      <c r="AT357" s="73">
        <v>0.86200560565592232</v>
      </c>
      <c r="AU357" s="14">
        <f t="shared" si="210"/>
        <v>0</v>
      </c>
      <c r="AV357" s="15">
        <f t="shared" si="240"/>
        <v>0</v>
      </c>
      <c r="AW357" s="74">
        <v>8.839848032475417E-2</v>
      </c>
      <c r="AX357" s="14">
        <f t="shared" si="211"/>
        <v>0</v>
      </c>
      <c r="AY357" s="15">
        <f t="shared" si="212"/>
        <v>0</v>
      </c>
      <c r="AZ357" s="75">
        <v>1.35E-2</v>
      </c>
      <c r="BA357" s="20">
        <f t="shared" si="213"/>
        <v>0</v>
      </c>
      <c r="BB357" s="20">
        <f t="shared" si="214"/>
        <v>0</v>
      </c>
      <c r="BC357" s="20">
        <f t="shared" si="215"/>
        <v>0</v>
      </c>
      <c r="BD357" s="21">
        <f t="shared" si="216"/>
        <v>0</v>
      </c>
      <c r="BE357" s="20">
        <f t="shared" si="237"/>
        <v>0</v>
      </c>
      <c r="BF357" s="20">
        <f t="shared" si="241"/>
        <v>0</v>
      </c>
      <c r="BG357" s="22">
        <f t="shared" si="244"/>
        <v>0</v>
      </c>
      <c r="BH357" s="22">
        <f t="shared" si="217"/>
        <v>0</v>
      </c>
      <c r="BI357" s="53">
        <v>1</v>
      </c>
      <c r="BJ357" s="22">
        <f t="shared" si="238"/>
        <v>0</v>
      </c>
      <c r="BK357" s="22">
        <f t="shared" si="239"/>
        <v>0</v>
      </c>
      <c r="BL357" s="23">
        <f t="shared" si="242"/>
        <v>0</v>
      </c>
    </row>
    <row r="358" spans="1:64" hidden="1" x14ac:dyDescent="0.25">
      <c r="A358" s="53">
        <v>4</v>
      </c>
      <c r="B358" s="53" t="s">
        <v>63</v>
      </c>
      <c r="C358" s="54" t="s">
        <v>64</v>
      </c>
      <c r="D358" s="54">
        <v>45504</v>
      </c>
      <c r="E358" s="55" t="s">
        <v>70</v>
      </c>
      <c r="F358" s="55" t="s">
        <v>66</v>
      </c>
      <c r="G358" s="56">
        <v>2024</v>
      </c>
      <c r="H358" s="57">
        <v>26232000</v>
      </c>
      <c r="I358" s="14">
        <f t="shared" si="218"/>
        <v>4910000</v>
      </c>
      <c r="J358" s="67">
        <v>31142000</v>
      </c>
      <c r="K358" s="57">
        <v>9417000</v>
      </c>
      <c r="L358" s="14">
        <f t="shared" si="219"/>
        <v>1763000</v>
      </c>
      <c r="M358" s="67">
        <v>11180000</v>
      </c>
      <c r="N358" s="14">
        <f t="shared" si="220"/>
        <v>16815000</v>
      </c>
      <c r="O358" s="14">
        <f t="shared" si="221"/>
        <v>3147000</v>
      </c>
      <c r="P358" s="15">
        <f t="shared" si="222"/>
        <v>19962000</v>
      </c>
      <c r="Q358" s="57">
        <v>24932000</v>
      </c>
      <c r="R358" s="57">
        <v>8950000</v>
      </c>
      <c r="S358" s="15">
        <f t="shared" si="243"/>
        <v>15982000</v>
      </c>
      <c r="T358" s="14">
        <f t="shared" si="223"/>
        <v>1300000</v>
      </c>
      <c r="U358" s="14">
        <f t="shared" si="224"/>
        <v>833000</v>
      </c>
      <c r="V358" s="14">
        <f t="shared" si="225"/>
        <v>6210000</v>
      </c>
      <c r="W358" s="14">
        <f t="shared" si="226"/>
        <v>3980000</v>
      </c>
      <c r="X358" s="70">
        <v>1</v>
      </c>
      <c r="Y358" s="14">
        <f t="shared" si="227"/>
        <v>833000</v>
      </c>
      <c r="Z358" s="15">
        <f t="shared" si="228"/>
        <v>3980000</v>
      </c>
      <c r="AA358" s="57">
        <v>17360908</v>
      </c>
      <c r="AB358" s="57">
        <v>6232375.3673376031</v>
      </c>
      <c r="AC358" s="15">
        <f t="shared" si="205"/>
        <v>11128532.632662397</v>
      </c>
      <c r="AD358" s="14">
        <f t="shared" si="229"/>
        <v>13781092</v>
      </c>
      <c r="AE358" s="15">
        <f t="shared" si="230"/>
        <v>13781092</v>
      </c>
      <c r="AF358" s="70">
        <v>1.0209999999999999</v>
      </c>
      <c r="AG358" s="70">
        <v>0</v>
      </c>
      <c r="AH358" s="14">
        <f t="shared" si="206"/>
        <v>14070494.931999998</v>
      </c>
      <c r="AI358" s="15">
        <f t="shared" si="207"/>
        <v>14070494.931999998</v>
      </c>
      <c r="AJ358" s="16">
        <f t="shared" si="231"/>
        <v>2.5</v>
      </c>
      <c r="AK358" s="71">
        <v>3</v>
      </c>
      <c r="AL358" s="72">
        <v>5.2555040428474031E-2</v>
      </c>
      <c r="AM358" s="18">
        <f t="shared" si="208"/>
        <v>0.98938577845711917</v>
      </c>
      <c r="AN358" s="14">
        <f t="shared" si="232"/>
        <v>3937755.3982593343</v>
      </c>
      <c r="AO358" s="15">
        <f t="shared" si="233"/>
        <v>3937755.3982593343</v>
      </c>
      <c r="AP358" s="16">
        <f t="shared" si="234"/>
        <v>2.5</v>
      </c>
      <c r="AQ358" s="19">
        <f t="shared" si="235"/>
        <v>3</v>
      </c>
      <c r="AR358" s="17">
        <f t="shared" si="236"/>
        <v>5.2555040428474031E-2</v>
      </c>
      <c r="AS358" s="18">
        <f t="shared" si="209"/>
        <v>0.98938577845711917</v>
      </c>
      <c r="AT358" s="73">
        <v>0.86200560565592232</v>
      </c>
      <c r="AU358" s="14">
        <f t="shared" si="210"/>
        <v>12000107.252479974</v>
      </c>
      <c r="AV358" s="15">
        <f t="shared" si="240"/>
        <v>12000107.252479974</v>
      </c>
      <c r="AW358" s="74">
        <v>8.839848032475417E-2</v>
      </c>
      <c r="AX358" s="14">
        <f t="shared" si="211"/>
        <v>1243810.3694059551</v>
      </c>
      <c r="AY358" s="15">
        <f t="shared" si="212"/>
        <v>1060791.2448532907</v>
      </c>
      <c r="AZ358" s="75">
        <v>1.35E-2</v>
      </c>
      <c r="BA358" s="20">
        <f t="shared" si="213"/>
        <v>186044.742</v>
      </c>
      <c r="BB358" s="20">
        <f t="shared" si="214"/>
        <v>184070.02189152388</v>
      </c>
      <c r="BC358" s="20">
        <f t="shared" si="215"/>
        <v>186044.742</v>
      </c>
      <c r="BD358" s="21">
        <f t="shared" si="216"/>
        <v>184070.02189152388</v>
      </c>
      <c r="BE358" s="20">
        <f t="shared" si="237"/>
        <v>11520350.043405954</v>
      </c>
      <c r="BF358" s="20">
        <f t="shared" si="241"/>
        <v>9307213.1209654547</v>
      </c>
      <c r="BG358" s="22">
        <f t="shared" si="244"/>
        <v>4853467.3673376031</v>
      </c>
      <c r="BH358" s="22">
        <f t="shared" si="217"/>
        <v>-4453745.7536278516</v>
      </c>
      <c r="BI358" s="53">
        <v>1</v>
      </c>
      <c r="BJ358" s="22">
        <f t="shared" si="238"/>
        <v>6666882.6760683507</v>
      </c>
      <c r="BK358" s="22">
        <f t="shared" si="239"/>
        <v>4453745.7536278516</v>
      </c>
      <c r="BL358" s="23">
        <f t="shared" si="242"/>
        <v>9307213.1209654547</v>
      </c>
    </row>
    <row r="359" spans="1:64" hidden="1" x14ac:dyDescent="0.25">
      <c r="A359" s="53">
        <v>4</v>
      </c>
      <c r="B359" s="53" t="s">
        <v>63</v>
      </c>
      <c r="C359" s="54" t="s">
        <v>64</v>
      </c>
      <c r="D359" s="54">
        <v>45504</v>
      </c>
      <c r="E359" s="55" t="s">
        <v>70</v>
      </c>
      <c r="F359" s="55" t="s">
        <v>66</v>
      </c>
      <c r="G359" s="56">
        <v>2025</v>
      </c>
      <c r="H359" s="57">
        <v>6343000</v>
      </c>
      <c r="I359" s="14">
        <f t="shared" si="218"/>
        <v>22944212.103479598</v>
      </c>
      <c r="J359" s="67">
        <v>29287212.103479598</v>
      </c>
      <c r="K359" s="57">
        <v>2277000</v>
      </c>
      <c r="L359" s="14">
        <f t="shared" si="219"/>
        <v>8583027.2183884401</v>
      </c>
      <c r="M359" s="67">
        <v>10860027.21838844</v>
      </c>
      <c r="N359" s="14">
        <f t="shared" si="220"/>
        <v>4066000</v>
      </c>
      <c r="O359" s="14">
        <f t="shared" si="221"/>
        <v>14361184.885091158</v>
      </c>
      <c r="P359" s="15">
        <f t="shared" si="222"/>
        <v>18427184.885091156</v>
      </c>
      <c r="Q359" s="57">
        <v>4741000</v>
      </c>
      <c r="R359" s="57">
        <v>1702000</v>
      </c>
      <c r="S359" s="15">
        <f t="shared" si="243"/>
        <v>3039000</v>
      </c>
      <c r="T359" s="14">
        <f t="shared" si="223"/>
        <v>1602000</v>
      </c>
      <c r="U359" s="14">
        <f t="shared" si="224"/>
        <v>1027000</v>
      </c>
      <c r="V359" s="14">
        <f t="shared" si="225"/>
        <v>24546212.103479598</v>
      </c>
      <c r="W359" s="14">
        <f t="shared" si="226"/>
        <v>15388184.885091156</v>
      </c>
      <c r="X359" s="70">
        <v>0</v>
      </c>
      <c r="Y359" s="14">
        <f t="shared" si="227"/>
        <v>0</v>
      </c>
      <c r="Z359" s="15">
        <f t="shared" si="228"/>
        <v>0</v>
      </c>
      <c r="AA359" s="57">
        <v>0</v>
      </c>
      <c r="AB359" s="57">
        <v>0</v>
      </c>
      <c r="AC359" s="15">
        <f t="shared" si="205"/>
        <v>0</v>
      </c>
      <c r="AD359" s="14">
        <f t="shared" si="229"/>
        <v>29287212.103479598</v>
      </c>
      <c r="AE359" s="15">
        <f t="shared" si="230"/>
        <v>0</v>
      </c>
      <c r="AF359" s="70">
        <v>0</v>
      </c>
      <c r="AG359" s="70">
        <v>0</v>
      </c>
      <c r="AH359" s="14">
        <f t="shared" si="206"/>
        <v>0</v>
      </c>
      <c r="AI359" s="15">
        <f t="shared" si="207"/>
        <v>0</v>
      </c>
      <c r="AJ359" s="16">
        <f t="shared" si="231"/>
        <v>11</v>
      </c>
      <c r="AK359" s="71">
        <v>15</v>
      </c>
      <c r="AL359" s="72">
        <v>5.2337707133441276E-2</v>
      </c>
      <c r="AM359" s="18">
        <f t="shared" si="208"/>
        <v>0.95431363463098307</v>
      </c>
      <c r="AN359" s="14">
        <f t="shared" si="232"/>
        <v>14685154.648064896</v>
      </c>
      <c r="AO359" s="15">
        <f t="shared" si="233"/>
        <v>0</v>
      </c>
      <c r="AP359" s="16">
        <f t="shared" si="234"/>
        <v>11</v>
      </c>
      <c r="AQ359" s="19">
        <f t="shared" si="235"/>
        <v>15</v>
      </c>
      <c r="AR359" s="17">
        <f t="shared" si="236"/>
        <v>5.2337707133441276E-2</v>
      </c>
      <c r="AS359" s="18">
        <f t="shared" si="209"/>
        <v>0.95431363463098307</v>
      </c>
      <c r="AT359" s="73">
        <v>0.86200560565592232</v>
      </c>
      <c r="AU359" s="14">
        <f t="shared" si="210"/>
        <v>0</v>
      </c>
      <c r="AV359" s="15">
        <f t="shared" si="240"/>
        <v>0</v>
      </c>
      <c r="AW359" s="74">
        <v>0</v>
      </c>
      <c r="AX359" s="14">
        <f t="shared" si="211"/>
        <v>0</v>
      </c>
      <c r="AY359" s="15">
        <f t="shared" si="212"/>
        <v>0</v>
      </c>
      <c r="AZ359" s="75">
        <v>0</v>
      </c>
      <c r="BA359" s="20">
        <f t="shared" si="213"/>
        <v>0</v>
      </c>
      <c r="BB359" s="20">
        <f t="shared" si="214"/>
        <v>0</v>
      </c>
      <c r="BC359" s="20">
        <f t="shared" si="215"/>
        <v>0</v>
      </c>
      <c r="BD359" s="21">
        <f t="shared" si="216"/>
        <v>0</v>
      </c>
      <c r="BE359" s="20">
        <f t="shared" si="237"/>
        <v>0</v>
      </c>
      <c r="BF359" s="20">
        <f t="shared" si="241"/>
        <v>0</v>
      </c>
      <c r="BG359" s="22">
        <f t="shared" si="244"/>
        <v>3039000</v>
      </c>
      <c r="BH359" s="22">
        <f t="shared" si="217"/>
        <v>3039000</v>
      </c>
      <c r="BI359" s="53">
        <v>0</v>
      </c>
      <c r="BJ359" s="22">
        <f t="shared" si="238"/>
        <v>0</v>
      </c>
      <c r="BK359" s="22">
        <f t="shared" si="239"/>
        <v>0</v>
      </c>
      <c r="BL359" s="23">
        <f t="shared" si="242"/>
        <v>3039000</v>
      </c>
    </row>
    <row r="360" spans="1:64" hidden="1" x14ac:dyDescent="0.25">
      <c r="A360" s="53">
        <v>4</v>
      </c>
      <c r="B360" s="53" t="s">
        <v>63</v>
      </c>
      <c r="C360" s="54" t="s">
        <v>64</v>
      </c>
      <c r="D360" s="54">
        <v>45504</v>
      </c>
      <c r="E360" s="55" t="s">
        <v>71</v>
      </c>
      <c r="F360" s="55" t="s">
        <v>66</v>
      </c>
      <c r="G360" s="56">
        <v>2023</v>
      </c>
      <c r="H360" s="57">
        <v>4220254</v>
      </c>
      <c r="I360" s="14">
        <f t="shared" si="218"/>
        <v>0</v>
      </c>
      <c r="J360" s="67">
        <v>4220254</v>
      </c>
      <c r="K360" s="57">
        <v>1334830</v>
      </c>
      <c r="L360" s="14">
        <f t="shared" si="219"/>
        <v>0</v>
      </c>
      <c r="M360" s="67">
        <v>1334830</v>
      </c>
      <c r="N360" s="14">
        <f t="shared" si="220"/>
        <v>2885424</v>
      </c>
      <c r="O360" s="14">
        <f t="shared" si="221"/>
        <v>0</v>
      </c>
      <c r="P360" s="15">
        <f t="shared" si="222"/>
        <v>2885424</v>
      </c>
      <c r="Q360" s="57">
        <v>4220254</v>
      </c>
      <c r="R360" s="57">
        <v>1334830</v>
      </c>
      <c r="S360" s="15">
        <f t="shared" si="243"/>
        <v>2885424</v>
      </c>
      <c r="T360" s="14">
        <f t="shared" si="223"/>
        <v>0</v>
      </c>
      <c r="U360" s="14">
        <f t="shared" si="224"/>
        <v>0</v>
      </c>
      <c r="V360" s="14">
        <f t="shared" si="225"/>
        <v>0</v>
      </c>
      <c r="W360" s="14">
        <f t="shared" si="226"/>
        <v>0</v>
      </c>
      <c r="X360" s="70">
        <v>1</v>
      </c>
      <c r="Y360" s="14">
        <f t="shared" si="227"/>
        <v>0</v>
      </c>
      <c r="Z360" s="15">
        <f t="shared" si="228"/>
        <v>0</v>
      </c>
      <c r="AA360" s="57">
        <v>4220254</v>
      </c>
      <c r="AB360" s="57">
        <v>1334830</v>
      </c>
      <c r="AC360" s="15">
        <f t="shared" si="205"/>
        <v>2885424</v>
      </c>
      <c r="AD360" s="14">
        <f t="shared" si="229"/>
        <v>0</v>
      </c>
      <c r="AE360" s="15">
        <f t="shared" si="230"/>
        <v>0</v>
      </c>
      <c r="AF360" s="70">
        <v>1</v>
      </c>
      <c r="AG360" s="70">
        <v>0</v>
      </c>
      <c r="AH360" s="14">
        <f t="shared" si="206"/>
        <v>0</v>
      </c>
      <c r="AI360" s="15">
        <f t="shared" si="207"/>
        <v>0</v>
      </c>
      <c r="AJ360" s="16">
        <f t="shared" si="231"/>
        <v>0</v>
      </c>
      <c r="AK360" s="71">
        <v>0</v>
      </c>
      <c r="AL360" s="72">
        <v>0</v>
      </c>
      <c r="AM360" s="18">
        <f t="shared" si="208"/>
        <v>1</v>
      </c>
      <c r="AN360" s="14">
        <f t="shared" si="232"/>
        <v>0</v>
      </c>
      <c r="AO360" s="15">
        <f t="shared" si="233"/>
        <v>0</v>
      </c>
      <c r="AP360" s="16">
        <f t="shared" si="234"/>
        <v>0</v>
      </c>
      <c r="AQ360" s="19">
        <f t="shared" si="235"/>
        <v>0</v>
      </c>
      <c r="AR360" s="17">
        <f t="shared" si="236"/>
        <v>0</v>
      </c>
      <c r="AS360" s="18">
        <f t="shared" si="209"/>
        <v>1</v>
      </c>
      <c r="AT360" s="73">
        <v>0.89014911840146116</v>
      </c>
      <c r="AU360" s="14">
        <f t="shared" si="210"/>
        <v>0</v>
      </c>
      <c r="AV360" s="15">
        <f t="shared" si="240"/>
        <v>0</v>
      </c>
      <c r="AW360" s="74">
        <v>7.3309423347455327E-2</v>
      </c>
      <c r="AX360" s="14">
        <f t="shared" si="211"/>
        <v>0</v>
      </c>
      <c r="AY360" s="15">
        <f t="shared" si="212"/>
        <v>0</v>
      </c>
      <c r="AZ360" s="75">
        <v>1.9599999999999999E-2</v>
      </c>
      <c r="BA360" s="20">
        <f t="shared" si="213"/>
        <v>0</v>
      </c>
      <c r="BB360" s="20">
        <f t="shared" si="214"/>
        <v>0</v>
      </c>
      <c r="BC360" s="20">
        <f t="shared" si="215"/>
        <v>0</v>
      </c>
      <c r="BD360" s="21">
        <f t="shared" si="216"/>
        <v>0</v>
      </c>
      <c r="BE360" s="20">
        <f t="shared" si="237"/>
        <v>0</v>
      </c>
      <c r="BF360" s="20">
        <f t="shared" si="241"/>
        <v>0</v>
      </c>
      <c r="BG360" s="22">
        <f t="shared" si="244"/>
        <v>0</v>
      </c>
      <c r="BH360" s="22">
        <f t="shared" si="217"/>
        <v>0</v>
      </c>
      <c r="BI360" s="53">
        <v>1</v>
      </c>
      <c r="BJ360" s="22">
        <f t="shared" si="238"/>
        <v>0</v>
      </c>
      <c r="BK360" s="22">
        <f t="shared" si="239"/>
        <v>0</v>
      </c>
      <c r="BL360" s="23">
        <f t="shared" si="242"/>
        <v>0</v>
      </c>
    </row>
    <row r="361" spans="1:64" hidden="1" x14ac:dyDescent="0.25">
      <c r="A361" s="53">
        <v>4</v>
      </c>
      <c r="B361" s="53" t="s">
        <v>63</v>
      </c>
      <c r="C361" s="54" t="s">
        <v>64</v>
      </c>
      <c r="D361" s="54">
        <v>45504</v>
      </c>
      <c r="E361" s="55" t="s">
        <v>71</v>
      </c>
      <c r="F361" s="55" t="s">
        <v>66</v>
      </c>
      <c r="G361" s="56">
        <v>2024</v>
      </c>
      <c r="H361" s="57">
        <v>3529000</v>
      </c>
      <c r="I361" s="14">
        <f t="shared" si="218"/>
        <v>381000</v>
      </c>
      <c r="J361" s="67">
        <v>3910000</v>
      </c>
      <c r="K361" s="57">
        <v>1247000</v>
      </c>
      <c r="L361" s="14">
        <f t="shared" si="219"/>
        <v>134000</v>
      </c>
      <c r="M361" s="67">
        <v>1381000</v>
      </c>
      <c r="N361" s="14">
        <f t="shared" si="220"/>
        <v>2282000</v>
      </c>
      <c r="O361" s="14">
        <f t="shared" si="221"/>
        <v>247000</v>
      </c>
      <c r="P361" s="15">
        <f t="shared" si="222"/>
        <v>2529000</v>
      </c>
      <c r="Q361" s="57">
        <v>3350000</v>
      </c>
      <c r="R361" s="57">
        <v>1184000</v>
      </c>
      <c r="S361" s="15">
        <f t="shared" si="243"/>
        <v>2166000</v>
      </c>
      <c r="T361" s="14">
        <f t="shared" si="223"/>
        <v>179000</v>
      </c>
      <c r="U361" s="14">
        <f t="shared" si="224"/>
        <v>116000</v>
      </c>
      <c r="V361" s="14">
        <f t="shared" si="225"/>
        <v>560000</v>
      </c>
      <c r="W361" s="14">
        <f t="shared" si="226"/>
        <v>363000</v>
      </c>
      <c r="X361" s="70">
        <v>1</v>
      </c>
      <c r="Y361" s="14">
        <f t="shared" si="227"/>
        <v>116000</v>
      </c>
      <c r="Z361" s="15">
        <f t="shared" si="228"/>
        <v>363000</v>
      </c>
      <c r="AA361" s="57">
        <v>2275325</v>
      </c>
      <c r="AB361" s="57">
        <v>804004.04505525646</v>
      </c>
      <c r="AC361" s="15">
        <f t="shared" si="205"/>
        <v>1471320.9549447435</v>
      </c>
      <c r="AD361" s="14">
        <f t="shared" si="229"/>
        <v>1634675</v>
      </c>
      <c r="AE361" s="15">
        <f t="shared" si="230"/>
        <v>1634675</v>
      </c>
      <c r="AF361" s="70">
        <v>1</v>
      </c>
      <c r="AG361" s="70">
        <v>0</v>
      </c>
      <c r="AH361" s="14">
        <f t="shared" si="206"/>
        <v>1634675</v>
      </c>
      <c r="AI361" s="15">
        <f t="shared" si="207"/>
        <v>1634675</v>
      </c>
      <c r="AJ361" s="16">
        <f t="shared" si="231"/>
        <v>2.5</v>
      </c>
      <c r="AK361" s="71">
        <v>3</v>
      </c>
      <c r="AL361" s="72">
        <v>5.2555040428474031E-2</v>
      </c>
      <c r="AM361" s="18">
        <f t="shared" si="208"/>
        <v>0.98938577845711917</v>
      </c>
      <c r="AN361" s="14">
        <f t="shared" si="232"/>
        <v>359147.03757993429</v>
      </c>
      <c r="AO361" s="15">
        <f t="shared" si="233"/>
        <v>359147.03757993429</v>
      </c>
      <c r="AP361" s="16">
        <f t="shared" si="234"/>
        <v>2.5</v>
      </c>
      <c r="AQ361" s="19">
        <f t="shared" si="235"/>
        <v>3</v>
      </c>
      <c r="AR361" s="17">
        <f t="shared" si="236"/>
        <v>5.2555040428474031E-2</v>
      </c>
      <c r="AS361" s="18">
        <f t="shared" si="209"/>
        <v>0.98938577845711917</v>
      </c>
      <c r="AT361" s="73">
        <v>0.89014911840146116</v>
      </c>
      <c r="AU361" s="14">
        <f t="shared" si="210"/>
        <v>1439659.7084844189</v>
      </c>
      <c r="AV361" s="15">
        <f t="shared" si="240"/>
        <v>1439659.7084844189</v>
      </c>
      <c r="AW361" s="74">
        <v>7.3309423347455327E-2</v>
      </c>
      <c r="AX361" s="14">
        <f t="shared" si="211"/>
        <v>119837.08161050154</v>
      </c>
      <c r="AY361" s="15">
        <f t="shared" si="212"/>
        <v>105540.62304555839</v>
      </c>
      <c r="AZ361" s="75">
        <v>1.9599999999999999E-2</v>
      </c>
      <c r="BA361" s="20">
        <f t="shared" si="213"/>
        <v>32039.629999999997</v>
      </c>
      <c r="BB361" s="20">
        <f t="shared" si="214"/>
        <v>31699.554269028067</v>
      </c>
      <c r="BC361" s="20">
        <f t="shared" si="215"/>
        <v>32039.629999999997</v>
      </c>
      <c r="BD361" s="21">
        <f t="shared" si="216"/>
        <v>31699.554269028067</v>
      </c>
      <c r="BE361" s="20">
        <f t="shared" si="237"/>
        <v>1423551.7116105014</v>
      </c>
      <c r="BF361" s="20">
        <f t="shared" si="241"/>
        <v>1217752.848219071</v>
      </c>
      <c r="BG361" s="22">
        <f t="shared" si="244"/>
        <v>694679.04505525646</v>
      </c>
      <c r="BH361" s="22">
        <f t="shared" si="217"/>
        <v>-523073.80316381459</v>
      </c>
      <c r="BI361" s="53">
        <v>1</v>
      </c>
      <c r="BJ361" s="22">
        <f t="shared" si="238"/>
        <v>728872.66655524494</v>
      </c>
      <c r="BK361" s="22">
        <f t="shared" si="239"/>
        <v>523073.80316381459</v>
      </c>
      <c r="BL361" s="23">
        <f t="shared" si="242"/>
        <v>1217752.848219071</v>
      </c>
    </row>
    <row r="362" spans="1:64" hidden="1" x14ac:dyDescent="0.25">
      <c r="A362" s="53">
        <v>4</v>
      </c>
      <c r="B362" s="53" t="s">
        <v>63</v>
      </c>
      <c r="C362" s="54" t="s">
        <v>64</v>
      </c>
      <c r="D362" s="54">
        <v>45504</v>
      </c>
      <c r="E362" s="55" t="s">
        <v>71</v>
      </c>
      <c r="F362" s="55" t="s">
        <v>66</v>
      </c>
      <c r="G362" s="56">
        <v>2025</v>
      </c>
      <c r="H362" s="57">
        <v>969000</v>
      </c>
      <c r="I362" s="14">
        <f t="shared" si="218"/>
        <v>2940999.9999999995</v>
      </c>
      <c r="J362" s="67">
        <v>3909999.9999999995</v>
      </c>
      <c r="K362" s="57">
        <v>343000</v>
      </c>
      <c r="L362" s="14">
        <f t="shared" si="219"/>
        <v>1037999.9999999998</v>
      </c>
      <c r="M362" s="67">
        <v>1380999.9999999998</v>
      </c>
      <c r="N362" s="14">
        <f t="shared" si="220"/>
        <v>626000</v>
      </c>
      <c r="O362" s="14">
        <f t="shared" si="221"/>
        <v>1902999.9999999998</v>
      </c>
      <c r="P362" s="15">
        <f t="shared" si="222"/>
        <v>2529000</v>
      </c>
      <c r="Q362" s="57">
        <v>749000</v>
      </c>
      <c r="R362" s="57">
        <v>265000</v>
      </c>
      <c r="S362" s="15">
        <f t="shared" si="243"/>
        <v>484000</v>
      </c>
      <c r="T362" s="14">
        <f t="shared" si="223"/>
        <v>220000</v>
      </c>
      <c r="U362" s="14">
        <f t="shared" si="224"/>
        <v>142000</v>
      </c>
      <c r="V362" s="14">
        <f t="shared" si="225"/>
        <v>3160999.9999999995</v>
      </c>
      <c r="W362" s="14">
        <f t="shared" si="226"/>
        <v>2045000</v>
      </c>
      <c r="X362" s="70">
        <v>0</v>
      </c>
      <c r="Y362" s="14">
        <f t="shared" si="227"/>
        <v>0</v>
      </c>
      <c r="Z362" s="15">
        <f t="shared" si="228"/>
        <v>0</v>
      </c>
      <c r="AA362" s="57">
        <v>0</v>
      </c>
      <c r="AB362" s="57">
        <v>0</v>
      </c>
      <c r="AC362" s="15">
        <f t="shared" si="205"/>
        <v>0</v>
      </c>
      <c r="AD362" s="14">
        <f t="shared" si="229"/>
        <v>3909999.9999999995</v>
      </c>
      <c r="AE362" s="15">
        <f t="shared" si="230"/>
        <v>0</v>
      </c>
      <c r="AF362" s="70">
        <v>0</v>
      </c>
      <c r="AG362" s="70">
        <v>0</v>
      </c>
      <c r="AH362" s="14">
        <f t="shared" si="206"/>
        <v>0</v>
      </c>
      <c r="AI362" s="15">
        <f t="shared" si="207"/>
        <v>0</v>
      </c>
      <c r="AJ362" s="16">
        <f t="shared" si="231"/>
        <v>11</v>
      </c>
      <c r="AK362" s="71">
        <v>15</v>
      </c>
      <c r="AL362" s="72">
        <v>5.2337707133441276E-2</v>
      </c>
      <c r="AM362" s="18">
        <f t="shared" si="208"/>
        <v>0.95431363463098307</v>
      </c>
      <c r="AN362" s="14">
        <f t="shared" si="232"/>
        <v>1951571.3828203604</v>
      </c>
      <c r="AO362" s="15">
        <f t="shared" si="233"/>
        <v>0</v>
      </c>
      <c r="AP362" s="16">
        <f t="shared" si="234"/>
        <v>11</v>
      </c>
      <c r="AQ362" s="19">
        <f t="shared" si="235"/>
        <v>15</v>
      </c>
      <c r="AR362" s="17">
        <f t="shared" si="236"/>
        <v>5.2337707133441276E-2</v>
      </c>
      <c r="AS362" s="18">
        <f t="shared" si="209"/>
        <v>0.95431363463098307</v>
      </c>
      <c r="AT362" s="73">
        <v>0.89014911840146116</v>
      </c>
      <c r="AU362" s="14">
        <f t="shared" si="210"/>
        <v>0</v>
      </c>
      <c r="AV362" s="15">
        <f t="shared" si="240"/>
        <v>0</v>
      </c>
      <c r="AW362" s="74">
        <v>0</v>
      </c>
      <c r="AX362" s="14">
        <f t="shared" si="211"/>
        <v>0</v>
      </c>
      <c r="AY362" s="15">
        <f t="shared" si="212"/>
        <v>0</v>
      </c>
      <c r="AZ362" s="75">
        <v>0</v>
      </c>
      <c r="BA362" s="20">
        <f t="shared" si="213"/>
        <v>0</v>
      </c>
      <c r="BB362" s="20">
        <f t="shared" si="214"/>
        <v>0</v>
      </c>
      <c r="BC362" s="20">
        <f t="shared" si="215"/>
        <v>0</v>
      </c>
      <c r="BD362" s="21">
        <f t="shared" si="216"/>
        <v>0</v>
      </c>
      <c r="BE362" s="20">
        <f t="shared" si="237"/>
        <v>0</v>
      </c>
      <c r="BF362" s="20">
        <f t="shared" si="241"/>
        <v>0</v>
      </c>
      <c r="BG362" s="22">
        <f t="shared" si="244"/>
        <v>484000</v>
      </c>
      <c r="BH362" s="22">
        <f t="shared" si="217"/>
        <v>484000</v>
      </c>
      <c r="BI362" s="53">
        <v>0</v>
      </c>
      <c r="BJ362" s="22">
        <f t="shared" si="238"/>
        <v>0</v>
      </c>
      <c r="BK362" s="22">
        <f t="shared" si="239"/>
        <v>0</v>
      </c>
      <c r="BL362" s="23">
        <f t="shared" si="242"/>
        <v>484000</v>
      </c>
    </row>
    <row r="363" spans="1:64" hidden="1" x14ac:dyDescent="0.25">
      <c r="A363" s="53">
        <v>4</v>
      </c>
      <c r="B363" s="53" t="s">
        <v>63</v>
      </c>
      <c r="C363" s="54" t="s">
        <v>64</v>
      </c>
      <c r="D363" s="54">
        <v>45535</v>
      </c>
      <c r="E363" s="55" t="s">
        <v>65</v>
      </c>
      <c r="F363" s="55" t="s">
        <v>66</v>
      </c>
      <c r="G363" s="56">
        <v>2023</v>
      </c>
      <c r="H363" s="57">
        <v>525829018</v>
      </c>
      <c r="I363" s="14">
        <f t="shared" si="218"/>
        <v>0</v>
      </c>
      <c r="J363" s="67">
        <v>525829018</v>
      </c>
      <c r="K363" s="57">
        <v>157396496</v>
      </c>
      <c r="L363" s="14">
        <f t="shared" si="219"/>
        <v>0</v>
      </c>
      <c r="M363" s="67">
        <v>157396496</v>
      </c>
      <c r="N363" s="14">
        <f t="shared" si="220"/>
        <v>368432522</v>
      </c>
      <c r="O363" s="14">
        <f t="shared" si="221"/>
        <v>0</v>
      </c>
      <c r="P363" s="15">
        <f t="shared" si="222"/>
        <v>368432522</v>
      </c>
      <c r="Q363" s="57">
        <v>525829018</v>
      </c>
      <c r="R363" s="57">
        <v>157396496</v>
      </c>
      <c r="S363" s="15">
        <f t="shared" si="243"/>
        <v>368432522</v>
      </c>
      <c r="T363" s="14">
        <f t="shared" si="223"/>
        <v>0</v>
      </c>
      <c r="U363" s="14">
        <f t="shared" si="224"/>
        <v>0</v>
      </c>
      <c r="V363" s="14">
        <f t="shared" si="225"/>
        <v>0</v>
      </c>
      <c r="W363" s="14">
        <f t="shared" si="226"/>
        <v>0</v>
      </c>
      <c r="X363" s="70">
        <v>1</v>
      </c>
      <c r="Y363" s="14">
        <f t="shared" si="227"/>
        <v>0</v>
      </c>
      <c r="Z363" s="15">
        <f t="shared" si="228"/>
        <v>0</v>
      </c>
      <c r="AA363" s="57">
        <v>525829018</v>
      </c>
      <c r="AB363" s="57">
        <v>157396496</v>
      </c>
      <c r="AC363" s="15">
        <f t="shared" si="205"/>
        <v>368432522</v>
      </c>
      <c r="AD363" s="14">
        <f t="shared" si="229"/>
        <v>0</v>
      </c>
      <c r="AE363" s="15">
        <f t="shared" si="230"/>
        <v>0</v>
      </c>
      <c r="AF363" s="70">
        <v>1.22</v>
      </c>
      <c r="AG363" s="70">
        <v>0</v>
      </c>
      <c r="AH363" s="14">
        <f t="shared" si="206"/>
        <v>0</v>
      </c>
      <c r="AI363" s="15">
        <f t="shared" si="207"/>
        <v>0</v>
      </c>
      <c r="AJ363" s="16">
        <f t="shared" si="231"/>
        <v>0</v>
      </c>
      <c r="AK363" s="71">
        <v>0</v>
      </c>
      <c r="AL363" s="72">
        <v>0</v>
      </c>
      <c r="AM363" s="18">
        <f t="shared" si="208"/>
        <v>1</v>
      </c>
      <c r="AN363" s="14">
        <f t="shared" si="232"/>
        <v>0</v>
      </c>
      <c r="AO363" s="15">
        <f t="shared" si="233"/>
        <v>0</v>
      </c>
      <c r="AP363" s="16">
        <f t="shared" si="234"/>
        <v>0</v>
      </c>
      <c r="AQ363" s="19">
        <f t="shared" si="235"/>
        <v>0</v>
      </c>
      <c r="AR363" s="17">
        <f t="shared" si="236"/>
        <v>0</v>
      </c>
      <c r="AS363" s="18">
        <f t="shared" si="209"/>
        <v>1</v>
      </c>
      <c r="AT363" s="73">
        <v>0.88450765268544418</v>
      </c>
      <c r="AU363" s="14">
        <f t="shared" si="210"/>
        <v>0</v>
      </c>
      <c r="AV363" s="15">
        <f t="shared" si="240"/>
        <v>0</v>
      </c>
      <c r="AW363" s="74">
        <v>7.2144853467420111E-2</v>
      </c>
      <c r="AX363" s="14">
        <f t="shared" si="211"/>
        <v>0</v>
      </c>
      <c r="AY363" s="15">
        <f t="shared" si="212"/>
        <v>0</v>
      </c>
      <c r="AZ363" s="75">
        <v>2.3E-3</v>
      </c>
      <c r="BA363" s="20">
        <f t="shared" si="213"/>
        <v>0</v>
      </c>
      <c r="BB363" s="20">
        <f t="shared" si="214"/>
        <v>0</v>
      </c>
      <c r="BC363" s="20">
        <f t="shared" si="215"/>
        <v>0</v>
      </c>
      <c r="BD363" s="21">
        <f t="shared" si="216"/>
        <v>0</v>
      </c>
      <c r="BE363" s="20">
        <f t="shared" si="237"/>
        <v>0</v>
      </c>
      <c r="BF363" s="20">
        <f t="shared" si="241"/>
        <v>0</v>
      </c>
      <c r="BG363" s="22">
        <f t="shared" si="244"/>
        <v>0</v>
      </c>
      <c r="BH363" s="22">
        <f t="shared" si="217"/>
        <v>0</v>
      </c>
      <c r="BI363" s="53">
        <v>1</v>
      </c>
      <c r="BJ363" s="22">
        <f t="shared" si="238"/>
        <v>0</v>
      </c>
      <c r="BK363" s="22">
        <f t="shared" si="239"/>
        <v>0</v>
      </c>
      <c r="BL363" s="23">
        <f t="shared" si="242"/>
        <v>0</v>
      </c>
    </row>
    <row r="364" spans="1:64" hidden="1" x14ac:dyDescent="0.25">
      <c r="A364" s="53">
        <v>4</v>
      </c>
      <c r="B364" s="53" t="s">
        <v>63</v>
      </c>
      <c r="C364" s="54" t="s">
        <v>64</v>
      </c>
      <c r="D364" s="54">
        <v>45535</v>
      </c>
      <c r="E364" s="55" t="s">
        <v>65</v>
      </c>
      <c r="F364" s="55" t="s">
        <v>66</v>
      </c>
      <c r="G364" s="56">
        <v>2024</v>
      </c>
      <c r="H364" s="57">
        <v>528052000</v>
      </c>
      <c r="I364" s="14">
        <f t="shared" si="218"/>
        <v>26754000</v>
      </c>
      <c r="J364" s="67">
        <v>554806000</v>
      </c>
      <c r="K364" s="57">
        <v>167444000</v>
      </c>
      <c r="L364" s="14">
        <f t="shared" si="219"/>
        <v>8483000</v>
      </c>
      <c r="M364" s="67">
        <v>175927000</v>
      </c>
      <c r="N364" s="14">
        <f t="shared" si="220"/>
        <v>360608000</v>
      </c>
      <c r="O364" s="14">
        <f t="shared" si="221"/>
        <v>18271000</v>
      </c>
      <c r="P364" s="15">
        <f t="shared" si="222"/>
        <v>378879000</v>
      </c>
      <c r="Q364" s="57">
        <v>511968000</v>
      </c>
      <c r="R364" s="57">
        <v>162344000</v>
      </c>
      <c r="S364" s="15">
        <f t="shared" si="243"/>
        <v>349624000</v>
      </c>
      <c r="T364" s="14">
        <f t="shared" si="223"/>
        <v>16084000</v>
      </c>
      <c r="U364" s="14">
        <f t="shared" si="224"/>
        <v>10984000</v>
      </c>
      <c r="V364" s="14">
        <f t="shared" si="225"/>
        <v>42838000</v>
      </c>
      <c r="W364" s="14">
        <f t="shared" si="226"/>
        <v>29255000</v>
      </c>
      <c r="X364" s="70">
        <v>1</v>
      </c>
      <c r="Y364" s="14">
        <f t="shared" si="227"/>
        <v>10984000</v>
      </c>
      <c r="Z364" s="15">
        <f t="shared" si="228"/>
        <v>29255000</v>
      </c>
      <c r="AA364" s="57">
        <v>375182495</v>
      </c>
      <c r="AB364" s="57">
        <v>118969453.18411823</v>
      </c>
      <c r="AC364" s="15">
        <f t="shared" si="205"/>
        <v>256213041.81588179</v>
      </c>
      <c r="AD364" s="14">
        <f t="shared" si="229"/>
        <v>179623505</v>
      </c>
      <c r="AE364" s="15">
        <f t="shared" si="230"/>
        <v>179623505</v>
      </c>
      <c r="AF364" s="70">
        <v>1.26</v>
      </c>
      <c r="AG364" s="70">
        <v>0</v>
      </c>
      <c r="AH364" s="14">
        <f t="shared" si="206"/>
        <v>226325616.30000001</v>
      </c>
      <c r="AI364" s="15">
        <f t="shared" si="207"/>
        <v>226325616.30000001</v>
      </c>
      <c r="AJ364" s="16">
        <f t="shared" si="231"/>
        <v>2</v>
      </c>
      <c r="AK364" s="71">
        <v>3</v>
      </c>
      <c r="AL364" s="72">
        <v>5.2555040428474031E-2</v>
      </c>
      <c r="AM364" s="18">
        <f t="shared" si="208"/>
        <v>0.99149957133873945</v>
      </c>
      <c r="AN364" s="14">
        <f t="shared" si="232"/>
        <v>29006319.959514823</v>
      </c>
      <c r="AO364" s="15">
        <f t="shared" si="233"/>
        <v>29006319.959514823</v>
      </c>
      <c r="AP364" s="16">
        <f t="shared" si="234"/>
        <v>2</v>
      </c>
      <c r="AQ364" s="19">
        <f t="shared" si="235"/>
        <v>3</v>
      </c>
      <c r="AR364" s="17">
        <f t="shared" si="236"/>
        <v>5.2555040428474031E-2</v>
      </c>
      <c r="AS364" s="18">
        <f t="shared" si="209"/>
        <v>0.99149957133873945</v>
      </c>
      <c r="AT364" s="73">
        <v>0.88450765268544418</v>
      </c>
      <c r="AU364" s="14">
        <f t="shared" si="210"/>
        <v>198485066.51706252</v>
      </c>
      <c r="AV364" s="15">
        <f t="shared" si="240"/>
        <v>198485066.51706252</v>
      </c>
      <c r="AW364" s="74">
        <v>7.2144853467420111E-2</v>
      </c>
      <c r="AX364" s="14">
        <f t="shared" si="211"/>
        <v>16328228.42388705</v>
      </c>
      <c r="AY364" s="15">
        <f t="shared" si="212"/>
        <v>14319676.039344609</v>
      </c>
      <c r="AZ364" s="75">
        <v>2.3E-3</v>
      </c>
      <c r="BA364" s="20">
        <f t="shared" si="213"/>
        <v>413134.06150000001</v>
      </c>
      <c r="BB364" s="20">
        <f t="shared" si="214"/>
        <v>409622.24488268245</v>
      </c>
      <c r="BC364" s="20">
        <f t="shared" si="215"/>
        <v>413134.06150000001</v>
      </c>
      <c r="BD364" s="21">
        <f t="shared" si="216"/>
        <v>409622.24488268245</v>
      </c>
      <c r="BE364" s="20">
        <f t="shared" si="237"/>
        <v>213811978.78538707</v>
      </c>
      <c r="BF364" s="20">
        <f t="shared" si="241"/>
        <v>184208044.84177497</v>
      </c>
      <c r="BG364" s="22">
        <f t="shared" si="244"/>
        <v>93410958.184118211</v>
      </c>
      <c r="BH364" s="22">
        <f t="shared" si="217"/>
        <v>-90797086.657656759</v>
      </c>
      <c r="BI364" s="53">
        <v>1</v>
      </c>
      <c r="BJ364" s="22">
        <f t="shared" si="238"/>
        <v>120401020.60126886</v>
      </c>
      <c r="BK364" s="22">
        <f t="shared" si="239"/>
        <v>90797086.657656759</v>
      </c>
      <c r="BL364" s="23">
        <f t="shared" si="242"/>
        <v>184208044.84177497</v>
      </c>
    </row>
    <row r="365" spans="1:64" hidden="1" x14ac:dyDescent="0.25">
      <c r="A365" s="53">
        <v>4</v>
      </c>
      <c r="B365" s="53" t="s">
        <v>63</v>
      </c>
      <c r="C365" s="54" t="s">
        <v>64</v>
      </c>
      <c r="D365" s="54">
        <v>45535</v>
      </c>
      <c r="E365" s="55" t="s">
        <v>65</v>
      </c>
      <c r="F365" s="55" t="s">
        <v>66</v>
      </c>
      <c r="G365" s="56">
        <v>2025</v>
      </c>
      <c r="H365" s="57">
        <v>138681000</v>
      </c>
      <c r="I365" s="14">
        <f t="shared" si="218"/>
        <v>422677379.02541041</v>
      </c>
      <c r="J365" s="67">
        <v>561358379.02541041</v>
      </c>
      <c r="K365" s="57">
        <v>43976000</v>
      </c>
      <c r="L365" s="14">
        <f t="shared" si="219"/>
        <v>136095842.60804909</v>
      </c>
      <c r="M365" s="67">
        <v>180071842.60804909</v>
      </c>
      <c r="N365" s="14">
        <f t="shared" si="220"/>
        <v>94705000</v>
      </c>
      <c r="O365" s="14">
        <f t="shared" si="221"/>
        <v>286581536.41736132</v>
      </c>
      <c r="P365" s="15">
        <f t="shared" si="222"/>
        <v>381286536.41736132</v>
      </c>
      <c r="Q365" s="57">
        <v>110087000</v>
      </c>
      <c r="R365" s="57">
        <v>34909000</v>
      </c>
      <c r="S365" s="15">
        <f t="shared" si="243"/>
        <v>75178000</v>
      </c>
      <c r="T365" s="14">
        <f t="shared" si="223"/>
        <v>28594000</v>
      </c>
      <c r="U365" s="14">
        <f t="shared" si="224"/>
        <v>19527000</v>
      </c>
      <c r="V365" s="14">
        <f t="shared" si="225"/>
        <v>451271379.02541041</v>
      </c>
      <c r="W365" s="14">
        <f t="shared" si="226"/>
        <v>306108536.41736132</v>
      </c>
      <c r="X365" s="70">
        <v>0</v>
      </c>
      <c r="Y365" s="14">
        <f t="shared" si="227"/>
        <v>0</v>
      </c>
      <c r="Z365" s="15">
        <f t="shared" si="228"/>
        <v>0</v>
      </c>
      <c r="AA365" s="57">
        <v>0</v>
      </c>
      <c r="AB365" s="57">
        <v>0</v>
      </c>
      <c r="AC365" s="15">
        <f t="shared" si="205"/>
        <v>0</v>
      </c>
      <c r="AD365" s="14">
        <f t="shared" si="229"/>
        <v>561358379.02541041</v>
      </c>
      <c r="AE365" s="15">
        <f t="shared" si="230"/>
        <v>0</v>
      </c>
      <c r="AF365" s="70">
        <v>0</v>
      </c>
      <c r="AG365" s="70">
        <v>0</v>
      </c>
      <c r="AH365" s="14">
        <f t="shared" si="206"/>
        <v>0</v>
      </c>
      <c r="AI365" s="15">
        <f t="shared" si="207"/>
        <v>0</v>
      </c>
      <c r="AJ365" s="16">
        <f t="shared" si="231"/>
        <v>10</v>
      </c>
      <c r="AK365" s="71">
        <v>15</v>
      </c>
      <c r="AL365" s="72">
        <v>5.2337707133441276E-2</v>
      </c>
      <c r="AM365" s="18">
        <f t="shared" si="208"/>
        <v>0.958379222718863</v>
      </c>
      <c r="AN365" s="14">
        <f t="shared" si="232"/>
        <v>293368061.19927949</v>
      </c>
      <c r="AO365" s="15">
        <f t="shared" si="233"/>
        <v>0</v>
      </c>
      <c r="AP365" s="16">
        <f t="shared" si="234"/>
        <v>10</v>
      </c>
      <c r="AQ365" s="19">
        <f t="shared" si="235"/>
        <v>15</v>
      </c>
      <c r="AR365" s="17">
        <f t="shared" si="236"/>
        <v>5.2337707133441276E-2</v>
      </c>
      <c r="AS365" s="18">
        <f t="shared" si="209"/>
        <v>0.958379222718863</v>
      </c>
      <c r="AT365" s="73">
        <v>0.88450765268544418</v>
      </c>
      <c r="AU365" s="14">
        <f t="shared" si="210"/>
        <v>0</v>
      </c>
      <c r="AV365" s="15">
        <f t="shared" si="240"/>
        <v>0</v>
      </c>
      <c r="AW365" s="74">
        <v>0</v>
      </c>
      <c r="AX365" s="14">
        <f t="shared" si="211"/>
        <v>0</v>
      </c>
      <c r="AY365" s="15">
        <f t="shared" si="212"/>
        <v>0</v>
      </c>
      <c r="AZ365" s="75">
        <v>0</v>
      </c>
      <c r="BA365" s="20">
        <f t="shared" si="213"/>
        <v>0</v>
      </c>
      <c r="BB365" s="20">
        <f t="shared" si="214"/>
        <v>0</v>
      </c>
      <c r="BC365" s="20">
        <f t="shared" si="215"/>
        <v>0</v>
      </c>
      <c r="BD365" s="21">
        <f t="shared" si="216"/>
        <v>0</v>
      </c>
      <c r="BE365" s="20">
        <f t="shared" si="237"/>
        <v>0</v>
      </c>
      <c r="BF365" s="20">
        <f t="shared" si="241"/>
        <v>0</v>
      </c>
      <c r="BG365" s="22">
        <f t="shared" si="244"/>
        <v>75178000</v>
      </c>
      <c r="BH365" s="22">
        <f t="shared" si="217"/>
        <v>75178000</v>
      </c>
      <c r="BI365" s="53">
        <v>0</v>
      </c>
      <c r="BJ365" s="22">
        <f t="shared" si="238"/>
        <v>0</v>
      </c>
      <c r="BK365" s="22">
        <f t="shared" si="239"/>
        <v>0</v>
      </c>
      <c r="BL365" s="23">
        <f t="shared" si="242"/>
        <v>75178000</v>
      </c>
    </row>
    <row r="366" spans="1:64" hidden="1" x14ac:dyDescent="0.25">
      <c r="A366" s="53">
        <v>4</v>
      </c>
      <c r="B366" s="53" t="s">
        <v>63</v>
      </c>
      <c r="C366" s="54" t="s">
        <v>64</v>
      </c>
      <c r="D366" s="54">
        <v>45535</v>
      </c>
      <c r="E366" s="55" t="s">
        <v>67</v>
      </c>
      <c r="F366" s="55" t="s">
        <v>66</v>
      </c>
      <c r="G366" s="56">
        <v>2023</v>
      </c>
      <c r="H366" s="57">
        <v>318418348</v>
      </c>
      <c r="I366" s="14">
        <f t="shared" si="218"/>
        <v>0</v>
      </c>
      <c r="J366" s="67">
        <v>318418348</v>
      </c>
      <c r="K366" s="57">
        <v>103037846</v>
      </c>
      <c r="L366" s="14">
        <f t="shared" si="219"/>
        <v>0</v>
      </c>
      <c r="M366" s="67">
        <v>103037846</v>
      </c>
      <c r="N366" s="14">
        <f t="shared" si="220"/>
        <v>215380502</v>
      </c>
      <c r="O366" s="14">
        <f t="shared" si="221"/>
        <v>0</v>
      </c>
      <c r="P366" s="15">
        <f t="shared" si="222"/>
        <v>215380502</v>
      </c>
      <c r="Q366" s="57">
        <v>318418348</v>
      </c>
      <c r="R366" s="57">
        <v>103037846</v>
      </c>
      <c r="S366" s="15">
        <f t="shared" si="243"/>
        <v>215380502</v>
      </c>
      <c r="T366" s="14">
        <f t="shared" si="223"/>
        <v>0</v>
      </c>
      <c r="U366" s="14">
        <f t="shared" si="224"/>
        <v>0</v>
      </c>
      <c r="V366" s="14">
        <f t="shared" si="225"/>
        <v>0</v>
      </c>
      <c r="W366" s="14">
        <f t="shared" si="226"/>
        <v>0</v>
      </c>
      <c r="X366" s="70">
        <v>1</v>
      </c>
      <c r="Y366" s="14">
        <f t="shared" si="227"/>
        <v>0</v>
      </c>
      <c r="Z366" s="15">
        <f t="shared" si="228"/>
        <v>0</v>
      </c>
      <c r="AA366" s="57">
        <v>318418348</v>
      </c>
      <c r="AB366" s="57">
        <v>103037846</v>
      </c>
      <c r="AC366" s="15">
        <f t="shared" si="205"/>
        <v>215380502</v>
      </c>
      <c r="AD366" s="14">
        <f t="shared" si="229"/>
        <v>0</v>
      </c>
      <c r="AE366" s="15">
        <f t="shared" si="230"/>
        <v>0</v>
      </c>
      <c r="AF366" s="70">
        <v>0.78900000000000003</v>
      </c>
      <c r="AG366" s="70">
        <v>0</v>
      </c>
      <c r="AH366" s="14">
        <f t="shared" si="206"/>
        <v>0</v>
      </c>
      <c r="AI366" s="15">
        <f t="shared" si="207"/>
        <v>0</v>
      </c>
      <c r="AJ366" s="16">
        <f t="shared" si="231"/>
        <v>0</v>
      </c>
      <c r="AK366" s="71">
        <v>0</v>
      </c>
      <c r="AL366" s="72">
        <v>0</v>
      </c>
      <c r="AM366" s="18">
        <f t="shared" si="208"/>
        <v>1</v>
      </c>
      <c r="AN366" s="14">
        <f t="shared" si="232"/>
        <v>0</v>
      </c>
      <c r="AO366" s="15">
        <f t="shared" si="233"/>
        <v>0</v>
      </c>
      <c r="AP366" s="16">
        <f t="shared" si="234"/>
        <v>0</v>
      </c>
      <c r="AQ366" s="19">
        <f t="shared" si="235"/>
        <v>0</v>
      </c>
      <c r="AR366" s="17">
        <f t="shared" si="236"/>
        <v>0</v>
      </c>
      <c r="AS366" s="18">
        <f t="shared" si="209"/>
        <v>1</v>
      </c>
      <c r="AT366" s="73">
        <v>0.86443752692586795</v>
      </c>
      <c r="AU366" s="14">
        <f t="shared" si="210"/>
        <v>0</v>
      </c>
      <c r="AV366" s="15">
        <f t="shared" si="240"/>
        <v>0</v>
      </c>
      <c r="AW366" s="74">
        <v>9.7948479432115043E-2</v>
      </c>
      <c r="AX366" s="14">
        <f t="shared" si="211"/>
        <v>0</v>
      </c>
      <c r="AY366" s="15">
        <f t="shared" si="212"/>
        <v>0</v>
      </c>
      <c r="AZ366" s="75">
        <v>3.2000000000000002E-3</v>
      </c>
      <c r="BA366" s="20">
        <f t="shared" si="213"/>
        <v>0</v>
      </c>
      <c r="BB366" s="20">
        <f t="shared" si="214"/>
        <v>0</v>
      </c>
      <c r="BC366" s="20">
        <f t="shared" si="215"/>
        <v>0</v>
      </c>
      <c r="BD366" s="21">
        <f t="shared" si="216"/>
        <v>0</v>
      </c>
      <c r="BE366" s="20">
        <f t="shared" si="237"/>
        <v>0</v>
      </c>
      <c r="BF366" s="20">
        <f t="shared" si="241"/>
        <v>0</v>
      </c>
      <c r="BG366" s="22">
        <f t="shared" si="244"/>
        <v>0</v>
      </c>
      <c r="BH366" s="22">
        <f t="shared" si="217"/>
        <v>0</v>
      </c>
      <c r="BI366" s="53">
        <v>1</v>
      </c>
      <c r="BJ366" s="22">
        <f t="shared" si="238"/>
        <v>0</v>
      </c>
      <c r="BK366" s="22">
        <f t="shared" si="239"/>
        <v>0</v>
      </c>
      <c r="BL366" s="23">
        <f t="shared" si="242"/>
        <v>0</v>
      </c>
    </row>
    <row r="367" spans="1:64" hidden="1" x14ac:dyDescent="0.25">
      <c r="A367" s="53">
        <v>4</v>
      </c>
      <c r="B367" s="53" t="s">
        <v>63</v>
      </c>
      <c r="C367" s="54" t="s">
        <v>64</v>
      </c>
      <c r="D367" s="54">
        <v>45535</v>
      </c>
      <c r="E367" s="55" t="s">
        <v>67</v>
      </c>
      <c r="F367" s="55" t="s">
        <v>66</v>
      </c>
      <c r="G367" s="56">
        <v>2024</v>
      </c>
      <c r="H367" s="57">
        <v>295305000</v>
      </c>
      <c r="I367" s="14">
        <f t="shared" si="218"/>
        <v>18137000</v>
      </c>
      <c r="J367" s="67">
        <v>313442000</v>
      </c>
      <c r="K367" s="57">
        <v>104833000</v>
      </c>
      <c r="L367" s="14">
        <f t="shared" si="219"/>
        <v>6438000</v>
      </c>
      <c r="M367" s="67">
        <v>111271000</v>
      </c>
      <c r="N367" s="14">
        <f t="shared" si="220"/>
        <v>190472000</v>
      </c>
      <c r="O367" s="14">
        <f t="shared" si="221"/>
        <v>11699000</v>
      </c>
      <c r="P367" s="15">
        <f t="shared" si="222"/>
        <v>202171000</v>
      </c>
      <c r="Q367" s="57">
        <v>284533000</v>
      </c>
      <c r="R367" s="57">
        <v>101009000</v>
      </c>
      <c r="S367" s="15">
        <f t="shared" si="243"/>
        <v>183524000</v>
      </c>
      <c r="T367" s="14">
        <f t="shared" si="223"/>
        <v>10772000</v>
      </c>
      <c r="U367" s="14">
        <f t="shared" si="224"/>
        <v>6948000</v>
      </c>
      <c r="V367" s="14">
        <f t="shared" si="225"/>
        <v>28909000</v>
      </c>
      <c r="W367" s="14">
        <f t="shared" si="226"/>
        <v>18647000</v>
      </c>
      <c r="X367" s="70">
        <v>1</v>
      </c>
      <c r="Y367" s="14">
        <f t="shared" si="227"/>
        <v>6948000</v>
      </c>
      <c r="Z367" s="15">
        <f t="shared" si="228"/>
        <v>18647000</v>
      </c>
      <c r="AA367" s="57">
        <v>213146684</v>
      </c>
      <c r="AB367" s="57">
        <v>75666874.329157993</v>
      </c>
      <c r="AC367" s="15">
        <f t="shared" si="205"/>
        <v>137479809.67084199</v>
      </c>
      <c r="AD367" s="14">
        <f t="shared" si="229"/>
        <v>100295316</v>
      </c>
      <c r="AE367" s="15">
        <f t="shared" si="230"/>
        <v>100295316</v>
      </c>
      <c r="AF367" s="70">
        <v>0.80800000000000005</v>
      </c>
      <c r="AG367" s="70">
        <v>0</v>
      </c>
      <c r="AH367" s="14">
        <f t="shared" si="206"/>
        <v>81038615.328000009</v>
      </c>
      <c r="AI367" s="15">
        <f t="shared" si="207"/>
        <v>81038615.328000009</v>
      </c>
      <c r="AJ367" s="16">
        <f t="shared" si="231"/>
        <v>2</v>
      </c>
      <c r="AK367" s="71">
        <v>3</v>
      </c>
      <c r="AL367" s="72">
        <v>5.2555040428474031E-2</v>
      </c>
      <c r="AM367" s="18">
        <f t="shared" si="208"/>
        <v>0.99149957133873945</v>
      </c>
      <c r="AN367" s="14">
        <f t="shared" si="232"/>
        <v>18488492.506753474</v>
      </c>
      <c r="AO367" s="15">
        <f t="shared" si="233"/>
        <v>18488492.506753474</v>
      </c>
      <c r="AP367" s="16">
        <f t="shared" si="234"/>
        <v>2</v>
      </c>
      <c r="AQ367" s="19">
        <f t="shared" si="235"/>
        <v>3</v>
      </c>
      <c r="AR367" s="17">
        <f t="shared" si="236"/>
        <v>5.2555040428474031E-2</v>
      </c>
      <c r="AS367" s="18">
        <f t="shared" si="209"/>
        <v>0.99149957133873945</v>
      </c>
      <c r="AT367" s="73">
        <v>0.86443752692586795</v>
      </c>
      <c r="AU367" s="14">
        <f t="shared" si="210"/>
        <v>69457341.218835965</v>
      </c>
      <c r="AV367" s="15">
        <f t="shared" si="240"/>
        <v>69457341.218835965</v>
      </c>
      <c r="AW367" s="74">
        <v>9.7948479432115043E-2</v>
      </c>
      <c r="AX367" s="14">
        <f t="shared" si="211"/>
        <v>7937609.1466616914</v>
      </c>
      <c r="AY367" s="15">
        <f t="shared" si="212"/>
        <v>6803240.9577825507</v>
      </c>
      <c r="AZ367" s="75">
        <v>3.2000000000000002E-3</v>
      </c>
      <c r="BA367" s="20">
        <f t="shared" si="213"/>
        <v>320945.01120000001</v>
      </c>
      <c r="BB367" s="20">
        <f t="shared" si="214"/>
        <v>318216.84102810692</v>
      </c>
      <c r="BC367" s="20">
        <f t="shared" si="215"/>
        <v>320945.01120000001</v>
      </c>
      <c r="BD367" s="21">
        <f t="shared" si="216"/>
        <v>318216.84102810692</v>
      </c>
      <c r="BE367" s="20">
        <f t="shared" si="237"/>
        <v>70650169.485861704</v>
      </c>
      <c r="BF367" s="20">
        <f t="shared" si="241"/>
        <v>58090306.510893151</v>
      </c>
      <c r="BG367" s="22">
        <f t="shared" si="244"/>
        <v>46044190.329158008</v>
      </c>
      <c r="BH367" s="22">
        <f t="shared" si="217"/>
        <v>-12046116.181735143</v>
      </c>
      <c r="BI367" s="53">
        <v>1</v>
      </c>
      <c r="BJ367" s="22">
        <f t="shared" si="238"/>
        <v>24605979.156703696</v>
      </c>
      <c r="BK367" s="22">
        <f t="shared" si="239"/>
        <v>12046116.181735143</v>
      </c>
      <c r="BL367" s="23">
        <f t="shared" si="242"/>
        <v>58090306.510893151</v>
      </c>
    </row>
    <row r="368" spans="1:64" hidden="1" x14ac:dyDescent="0.25">
      <c r="A368" s="53">
        <v>4</v>
      </c>
      <c r="B368" s="53" t="s">
        <v>63</v>
      </c>
      <c r="C368" s="54" t="s">
        <v>64</v>
      </c>
      <c r="D368" s="54">
        <v>45535</v>
      </c>
      <c r="E368" s="55" t="s">
        <v>67</v>
      </c>
      <c r="F368" s="55" t="s">
        <v>66</v>
      </c>
      <c r="G368" s="56">
        <v>2025</v>
      </c>
      <c r="H368" s="57">
        <v>76959000</v>
      </c>
      <c r="I368" s="14">
        <f t="shared" si="218"/>
        <v>261200136.65410393</v>
      </c>
      <c r="J368" s="67">
        <v>338159136.65410393</v>
      </c>
      <c r="K368" s="57">
        <v>27320000</v>
      </c>
      <c r="L368" s="14">
        <f t="shared" si="219"/>
        <v>94860692.188621759</v>
      </c>
      <c r="M368" s="67">
        <v>122180692.18862176</v>
      </c>
      <c r="N368" s="14">
        <f t="shared" si="220"/>
        <v>49639000</v>
      </c>
      <c r="O368" s="14">
        <f t="shared" si="221"/>
        <v>166339444.46548218</v>
      </c>
      <c r="P368" s="15">
        <f t="shared" si="222"/>
        <v>215978444.46548218</v>
      </c>
      <c r="Q368" s="57">
        <v>57473000</v>
      </c>
      <c r="R368" s="57">
        <v>20402000</v>
      </c>
      <c r="S368" s="15">
        <f t="shared" si="243"/>
        <v>37071000</v>
      </c>
      <c r="T368" s="14">
        <f t="shared" si="223"/>
        <v>19486000</v>
      </c>
      <c r="U368" s="14">
        <f t="shared" si="224"/>
        <v>12568000</v>
      </c>
      <c r="V368" s="14">
        <f t="shared" si="225"/>
        <v>280686136.65410393</v>
      </c>
      <c r="W368" s="14">
        <f t="shared" si="226"/>
        <v>178907444.46548218</v>
      </c>
      <c r="X368" s="70">
        <v>0</v>
      </c>
      <c r="Y368" s="14">
        <f t="shared" si="227"/>
        <v>0</v>
      </c>
      <c r="Z368" s="15">
        <f t="shared" si="228"/>
        <v>0</v>
      </c>
      <c r="AA368" s="57">
        <v>0</v>
      </c>
      <c r="AB368" s="57">
        <v>0</v>
      </c>
      <c r="AC368" s="15">
        <f t="shared" si="205"/>
        <v>0</v>
      </c>
      <c r="AD368" s="14">
        <f t="shared" si="229"/>
        <v>338159136.65410393</v>
      </c>
      <c r="AE368" s="15">
        <f t="shared" si="230"/>
        <v>0</v>
      </c>
      <c r="AF368" s="70">
        <v>0</v>
      </c>
      <c r="AG368" s="70">
        <v>0</v>
      </c>
      <c r="AH368" s="14">
        <f t="shared" si="206"/>
        <v>0</v>
      </c>
      <c r="AI368" s="15">
        <f t="shared" si="207"/>
        <v>0</v>
      </c>
      <c r="AJ368" s="16">
        <f t="shared" si="231"/>
        <v>10</v>
      </c>
      <c r="AK368" s="71">
        <v>15</v>
      </c>
      <c r="AL368" s="72">
        <v>5.2337707133441276E-2</v>
      </c>
      <c r="AM368" s="18">
        <f t="shared" si="208"/>
        <v>0.958379222718863</v>
      </c>
      <c r="AN368" s="14">
        <f t="shared" si="232"/>
        <v>171461177.56544694</v>
      </c>
      <c r="AO368" s="15">
        <f t="shared" si="233"/>
        <v>0</v>
      </c>
      <c r="AP368" s="16">
        <f t="shared" si="234"/>
        <v>10</v>
      </c>
      <c r="AQ368" s="19">
        <f t="shared" si="235"/>
        <v>15</v>
      </c>
      <c r="AR368" s="17">
        <f t="shared" si="236"/>
        <v>5.2337707133441276E-2</v>
      </c>
      <c r="AS368" s="18">
        <f t="shared" si="209"/>
        <v>0.958379222718863</v>
      </c>
      <c r="AT368" s="73">
        <v>0.86443752692586795</v>
      </c>
      <c r="AU368" s="14">
        <f t="shared" si="210"/>
        <v>0</v>
      </c>
      <c r="AV368" s="15">
        <f t="shared" si="240"/>
        <v>0</v>
      </c>
      <c r="AW368" s="74">
        <v>0</v>
      </c>
      <c r="AX368" s="14">
        <f t="shared" si="211"/>
        <v>0</v>
      </c>
      <c r="AY368" s="15">
        <f t="shared" si="212"/>
        <v>0</v>
      </c>
      <c r="AZ368" s="75">
        <v>0</v>
      </c>
      <c r="BA368" s="20">
        <f t="shared" si="213"/>
        <v>0</v>
      </c>
      <c r="BB368" s="20">
        <f t="shared" si="214"/>
        <v>0</v>
      </c>
      <c r="BC368" s="20">
        <f t="shared" si="215"/>
        <v>0</v>
      </c>
      <c r="BD368" s="21">
        <f t="shared" si="216"/>
        <v>0</v>
      </c>
      <c r="BE368" s="20">
        <f t="shared" si="237"/>
        <v>0</v>
      </c>
      <c r="BF368" s="20">
        <f t="shared" si="241"/>
        <v>0</v>
      </c>
      <c r="BG368" s="22">
        <f t="shared" si="244"/>
        <v>37071000</v>
      </c>
      <c r="BH368" s="22">
        <f t="shared" si="217"/>
        <v>37071000</v>
      </c>
      <c r="BI368" s="53">
        <v>0</v>
      </c>
      <c r="BJ368" s="22">
        <f t="shared" si="238"/>
        <v>0</v>
      </c>
      <c r="BK368" s="22">
        <f t="shared" si="239"/>
        <v>0</v>
      </c>
      <c r="BL368" s="23">
        <f t="shared" si="242"/>
        <v>37071000</v>
      </c>
    </row>
    <row r="369" spans="1:64" hidden="1" x14ac:dyDescent="0.25">
      <c r="A369" s="53">
        <v>4</v>
      </c>
      <c r="B369" s="53" t="s">
        <v>63</v>
      </c>
      <c r="C369" s="54" t="s">
        <v>64</v>
      </c>
      <c r="D369" s="54">
        <v>45535</v>
      </c>
      <c r="E369" s="55" t="s">
        <v>68</v>
      </c>
      <c r="F369" s="55" t="s">
        <v>66</v>
      </c>
      <c r="G369" s="56">
        <v>2023</v>
      </c>
      <c r="H369" s="57">
        <v>182738077</v>
      </c>
      <c r="I369" s="14">
        <f t="shared" si="218"/>
        <v>0</v>
      </c>
      <c r="J369" s="67">
        <v>182738077</v>
      </c>
      <c r="K369" s="57">
        <v>59684318</v>
      </c>
      <c r="L369" s="14">
        <f t="shared" si="219"/>
        <v>0</v>
      </c>
      <c r="M369" s="67">
        <v>59684318</v>
      </c>
      <c r="N369" s="14">
        <f t="shared" si="220"/>
        <v>123053759</v>
      </c>
      <c r="O369" s="14">
        <f t="shared" si="221"/>
        <v>0</v>
      </c>
      <c r="P369" s="15">
        <f t="shared" si="222"/>
        <v>123053759</v>
      </c>
      <c r="Q369" s="57">
        <v>182738077</v>
      </c>
      <c r="R369" s="57">
        <v>59684318</v>
      </c>
      <c r="S369" s="15">
        <f t="shared" si="243"/>
        <v>123053759</v>
      </c>
      <c r="T369" s="14">
        <f t="shared" si="223"/>
        <v>0</v>
      </c>
      <c r="U369" s="14">
        <f t="shared" si="224"/>
        <v>0</v>
      </c>
      <c r="V369" s="14">
        <f t="shared" si="225"/>
        <v>0</v>
      </c>
      <c r="W369" s="14">
        <f t="shared" si="226"/>
        <v>0</v>
      </c>
      <c r="X369" s="70">
        <v>1</v>
      </c>
      <c r="Y369" s="14">
        <f t="shared" si="227"/>
        <v>0</v>
      </c>
      <c r="Z369" s="15">
        <f t="shared" si="228"/>
        <v>0</v>
      </c>
      <c r="AA369" s="57">
        <v>182738077</v>
      </c>
      <c r="AB369" s="57">
        <v>59684318</v>
      </c>
      <c r="AC369" s="15">
        <f t="shared" si="205"/>
        <v>123053759</v>
      </c>
      <c r="AD369" s="14">
        <f t="shared" si="229"/>
        <v>0</v>
      </c>
      <c r="AE369" s="15">
        <f t="shared" si="230"/>
        <v>0</v>
      </c>
      <c r="AF369" s="70">
        <v>0.98199999999999998</v>
      </c>
      <c r="AG369" s="70">
        <v>0</v>
      </c>
      <c r="AH369" s="14">
        <f t="shared" si="206"/>
        <v>0</v>
      </c>
      <c r="AI369" s="15">
        <f t="shared" si="207"/>
        <v>0</v>
      </c>
      <c r="AJ369" s="16">
        <f t="shared" si="231"/>
        <v>0</v>
      </c>
      <c r="AK369" s="71">
        <v>0</v>
      </c>
      <c r="AL369" s="72">
        <v>0</v>
      </c>
      <c r="AM369" s="18">
        <f t="shared" si="208"/>
        <v>1</v>
      </c>
      <c r="AN369" s="14">
        <f t="shared" si="232"/>
        <v>0</v>
      </c>
      <c r="AO369" s="15">
        <f t="shared" si="233"/>
        <v>0</v>
      </c>
      <c r="AP369" s="16">
        <f t="shared" si="234"/>
        <v>0</v>
      </c>
      <c r="AQ369" s="19">
        <f t="shared" si="235"/>
        <v>0</v>
      </c>
      <c r="AR369" s="17">
        <f t="shared" si="236"/>
        <v>0</v>
      </c>
      <c r="AS369" s="18">
        <f t="shared" si="209"/>
        <v>1</v>
      </c>
      <c r="AT369" s="73">
        <v>0.88711254583132626</v>
      </c>
      <c r="AU369" s="14">
        <f t="shared" si="210"/>
        <v>0</v>
      </c>
      <c r="AV369" s="15">
        <f t="shared" si="240"/>
        <v>0</v>
      </c>
      <c r="AW369" s="74">
        <v>9.5000737699733079E-2</v>
      </c>
      <c r="AX369" s="14">
        <f t="shared" si="211"/>
        <v>0</v>
      </c>
      <c r="AY369" s="15">
        <f t="shared" si="212"/>
        <v>0</v>
      </c>
      <c r="AZ369" s="75">
        <v>4.8999999999999998E-3</v>
      </c>
      <c r="BA369" s="20">
        <f t="shared" si="213"/>
        <v>0</v>
      </c>
      <c r="BB369" s="20">
        <f t="shared" si="214"/>
        <v>0</v>
      </c>
      <c r="BC369" s="20">
        <f t="shared" si="215"/>
        <v>0</v>
      </c>
      <c r="BD369" s="21">
        <f t="shared" si="216"/>
        <v>0</v>
      </c>
      <c r="BE369" s="20">
        <f t="shared" si="237"/>
        <v>0</v>
      </c>
      <c r="BF369" s="20">
        <f t="shared" si="241"/>
        <v>0</v>
      </c>
      <c r="BG369" s="22">
        <f t="shared" si="244"/>
        <v>0</v>
      </c>
      <c r="BH369" s="22">
        <f t="shared" si="217"/>
        <v>0</v>
      </c>
      <c r="BI369" s="53">
        <v>1</v>
      </c>
      <c r="BJ369" s="22">
        <f t="shared" si="238"/>
        <v>0</v>
      </c>
      <c r="BK369" s="22">
        <f t="shared" si="239"/>
        <v>0</v>
      </c>
      <c r="BL369" s="23">
        <f t="shared" si="242"/>
        <v>0</v>
      </c>
    </row>
    <row r="370" spans="1:64" hidden="1" x14ac:dyDescent="0.25">
      <c r="A370" s="53">
        <v>4</v>
      </c>
      <c r="B370" s="53" t="s">
        <v>63</v>
      </c>
      <c r="C370" s="54" t="s">
        <v>64</v>
      </c>
      <c r="D370" s="54">
        <v>45535</v>
      </c>
      <c r="E370" s="55" t="s">
        <v>68</v>
      </c>
      <c r="F370" s="55" t="s">
        <v>66</v>
      </c>
      <c r="G370" s="56">
        <v>2024</v>
      </c>
      <c r="H370" s="57">
        <v>181154000</v>
      </c>
      <c r="I370" s="14">
        <f t="shared" si="218"/>
        <v>10695000</v>
      </c>
      <c r="J370" s="67">
        <v>191849000</v>
      </c>
      <c r="K370" s="57">
        <v>64310000</v>
      </c>
      <c r="L370" s="14">
        <f t="shared" si="219"/>
        <v>3796000</v>
      </c>
      <c r="M370" s="67">
        <v>68106000</v>
      </c>
      <c r="N370" s="14">
        <f t="shared" si="220"/>
        <v>116844000</v>
      </c>
      <c r="O370" s="14">
        <f t="shared" si="221"/>
        <v>6899000</v>
      </c>
      <c r="P370" s="15">
        <f t="shared" si="222"/>
        <v>123743000</v>
      </c>
      <c r="Q370" s="57">
        <v>174349000</v>
      </c>
      <c r="R370" s="57">
        <v>61894000</v>
      </c>
      <c r="S370" s="15">
        <f t="shared" si="243"/>
        <v>112455000</v>
      </c>
      <c r="T370" s="14">
        <f t="shared" si="223"/>
        <v>6805000</v>
      </c>
      <c r="U370" s="14">
        <f t="shared" si="224"/>
        <v>4389000</v>
      </c>
      <c r="V370" s="14">
        <f t="shared" si="225"/>
        <v>17500000</v>
      </c>
      <c r="W370" s="14">
        <f t="shared" si="226"/>
        <v>11288000</v>
      </c>
      <c r="X370" s="70">
        <v>1</v>
      </c>
      <c r="Y370" s="14">
        <f t="shared" si="227"/>
        <v>4389000</v>
      </c>
      <c r="Z370" s="15">
        <f t="shared" si="228"/>
        <v>11288000</v>
      </c>
      <c r="AA370" s="57">
        <v>129778756</v>
      </c>
      <c r="AB370" s="57">
        <v>46071694.792055376</v>
      </c>
      <c r="AC370" s="15">
        <f t="shared" si="205"/>
        <v>83707061.207944632</v>
      </c>
      <c r="AD370" s="14">
        <f t="shared" si="229"/>
        <v>62070244</v>
      </c>
      <c r="AE370" s="15">
        <f t="shared" si="230"/>
        <v>62070244</v>
      </c>
      <c r="AF370" s="70">
        <v>1.008</v>
      </c>
      <c r="AG370" s="70">
        <v>0</v>
      </c>
      <c r="AH370" s="14">
        <f t="shared" si="206"/>
        <v>62566805.952</v>
      </c>
      <c r="AI370" s="15">
        <f t="shared" si="207"/>
        <v>62566805.952</v>
      </c>
      <c r="AJ370" s="16">
        <f t="shared" si="231"/>
        <v>2</v>
      </c>
      <c r="AK370" s="71">
        <v>3</v>
      </c>
      <c r="AL370" s="72">
        <v>5.2555040428474031E-2</v>
      </c>
      <c r="AM370" s="18">
        <f t="shared" si="208"/>
        <v>0.99149957133873945</v>
      </c>
      <c r="AN370" s="14">
        <f t="shared" si="232"/>
        <v>11192047.161271691</v>
      </c>
      <c r="AO370" s="15">
        <f t="shared" si="233"/>
        <v>11192047.161271691</v>
      </c>
      <c r="AP370" s="16">
        <f t="shared" si="234"/>
        <v>2</v>
      </c>
      <c r="AQ370" s="19">
        <f t="shared" si="235"/>
        <v>3</v>
      </c>
      <c r="AR370" s="17">
        <f t="shared" si="236"/>
        <v>5.2555040428474031E-2</v>
      </c>
      <c r="AS370" s="18">
        <f t="shared" si="209"/>
        <v>0.99149957133873945</v>
      </c>
      <c r="AT370" s="73">
        <v>0.88711254583132626</v>
      </c>
      <c r="AU370" s="14">
        <f t="shared" si="210"/>
        <v>55031992.432927847</v>
      </c>
      <c r="AV370" s="15">
        <f t="shared" si="240"/>
        <v>55031992.432927847</v>
      </c>
      <c r="AW370" s="74">
        <v>9.5000737699733079E-2</v>
      </c>
      <c r="AX370" s="14">
        <f t="shared" si="211"/>
        <v>5943892.7209560508</v>
      </c>
      <c r="AY370" s="15">
        <f t="shared" si="212"/>
        <v>5228079.8782142736</v>
      </c>
      <c r="AZ370" s="75">
        <v>4.8999999999999998E-3</v>
      </c>
      <c r="BA370" s="20">
        <f t="shared" si="213"/>
        <v>304144.19559999998</v>
      </c>
      <c r="BB370" s="20">
        <f t="shared" si="214"/>
        <v>301558.83956256573</v>
      </c>
      <c r="BC370" s="20">
        <f t="shared" si="215"/>
        <v>304144.19559999998</v>
      </c>
      <c r="BD370" s="21">
        <f t="shared" si="216"/>
        <v>301558.83956256573</v>
      </c>
      <c r="BE370" s="20">
        <f t="shared" si="237"/>
        <v>57526842.868556052</v>
      </c>
      <c r="BF370" s="20">
        <f t="shared" si="241"/>
        <v>49369583.989432991</v>
      </c>
      <c r="BG370" s="22">
        <f t="shared" si="244"/>
        <v>28747938.792055368</v>
      </c>
      <c r="BH370" s="22">
        <f t="shared" si="217"/>
        <v>-20621645.197377622</v>
      </c>
      <c r="BI370" s="53">
        <v>1</v>
      </c>
      <c r="BJ370" s="22">
        <f t="shared" si="238"/>
        <v>28778904.076500684</v>
      </c>
      <c r="BK370" s="22">
        <f t="shared" si="239"/>
        <v>20621645.197377622</v>
      </c>
      <c r="BL370" s="23">
        <f t="shared" si="242"/>
        <v>49369583.989432991</v>
      </c>
    </row>
    <row r="371" spans="1:64" hidden="1" x14ac:dyDescent="0.25">
      <c r="A371" s="53">
        <v>4</v>
      </c>
      <c r="B371" s="53" t="s">
        <v>63</v>
      </c>
      <c r="C371" s="54" t="s">
        <v>64</v>
      </c>
      <c r="D371" s="54">
        <v>45535</v>
      </c>
      <c r="E371" s="55" t="s">
        <v>68</v>
      </c>
      <c r="F371" s="55" t="s">
        <v>66</v>
      </c>
      <c r="G371" s="56">
        <v>2025</v>
      </c>
      <c r="H371" s="57">
        <v>47453000</v>
      </c>
      <c r="I371" s="14">
        <f t="shared" si="218"/>
        <v>156378191.71029964</v>
      </c>
      <c r="J371" s="67">
        <v>203831191.71029964</v>
      </c>
      <c r="K371" s="57">
        <v>16845000</v>
      </c>
      <c r="L371" s="14">
        <f t="shared" si="219"/>
        <v>57026757.95485194</v>
      </c>
      <c r="M371" s="67">
        <v>73871757.95485194</v>
      </c>
      <c r="N371" s="14">
        <f t="shared" si="220"/>
        <v>30608000</v>
      </c>
      <c r="O371" s="14">
        <f t="shared" si="221"/>
        <v>99351433.755447701</v>
      </c>
      <c r="P371" s="15">
        <f t="shared" si="222"/>
        <v>129959433.7554477</v>
      </c>
      <c r="Q371" s="57">
        <v>35143000</v>
      </c>
      <c r="R371" s="57">
        <v>12475000</v>
      </c>
      <c r="S371" s="15">
        <f t="shared" si="243"/>
        <v>22668000</v>
      </c>
      <c r="T371" s="14">
        <f t="shared" si="223"/>
        <v>12310000</v>
      </c>
      <c r="U371" s="14">
        <f t="shared" si="224"/>
        <v>7940000</v>
      </c>
      <c r="V371" s="14">
        <f t="shared" si="225"/>
        <v>168688191.71029964</v>
      </c>
      <c r="W371" s="14">
        <f t="shared" si="226"/>
        <v>107291433.7554477</v>
      </c>
      <c r="X371" s="70">
        <v>0</v>
      </c>
      <c r="Y371" s="14">
        <f t="shared" si="227"/>
        <v>0</v>
      </c>
      <c r="Z371" s="15">
        <f t="shared" si="228"/>
        <v>0</v>
      </c>
      <c r="AA371" s="57">
        <v>0</v>
      </c>
      <c r="AB371" s="57">
        <v>0</v>
      </c>
      <c r="AC371" s="15">
        <f t="shared" si="205"/>
        <v>0</v>
      </c>
      <c r="AD371" s="14">
        <f t="shared" si="229"/>
        <v>203831191.71029964</v>
      </c>
      <c r="AE371" s="15">
        <f t="shared" si="230"/>
        <v>0</v>
      </c>
      <c r="AF371" s="70">
        <v>0</v>
      </c>
      <c r="AG371" s="70">
        <v>0</v>
      </c>
      <c r="AH371" s="14">
        <f t="shared" si="206"/>
        <v>0</v>
      </c>
      <c r="AI371" s="15">
        <f t="shared" si="207"/>
        <v>0</v>
      </c>
      <c r="AJ371" s="16">
        <f t="shared" si="231"/>
        <v>10</v>
      </c>
      <c r="AK371" s="71">
        <v>15</v>
      </c>
      <c r="AL371" s="72">
        <v>5.2337707133441276E-2</v>
      </c>
      <c r="AM371" s="18">
        <f t="shared" si="208"/>
        <v>0.958379222718863</v>
      </c>
      <c r="AN371" s="14">
        <f t="shared" si="232"/>
        <v>102825880.88693835</v>
      </c>
      <c r="AO371" s="15">
        <f t="shared" si="233"/>
        <v>0</v>
      </c>
      <c r="AP371" s="16">
        <f t="shared" si="234"/>
        <v>10</v>
      </c>
      <c r="AQ371" s="19">
        <f t="shared" si="235"/>
        <v>15</v>
      </c>
      <c r="AR371" s="17">
        <f t="shared" si="236"/>
        <v>5.2337707133441276E-2</v>
      </c>
      <c r="AS371" s="18">
        <f t="shared" si="209"/>
        <v>0.958379222718863</v>
      </c>
      <c r="AT371" s="73">
        <v>0.88711254583132626</v>
      </c>
      <c r="AU371" s="14">
        <f t="shared" si="210"/>
        <v>0</v>
      </c>
      <c r="AV371" s="15">
        <f t="shared" si="240"/>
        <v>0</v>
      </c>
      <c r="AW371" s="74">
        <v>0</v>
      </c>
      <c r="AX371" s="14">
        <f t="shared" si="211"/>
        <v>0</v>
      </c>
      <c r="AY371" s="15">
        <f t="shared" si="212"/>
        <v>0</v>
      </c>
      <c r="AZ371" s="75">
        <v>0</v>
      </c>
      <c r="BA371" s="20">
        <f t="shared" si="213"/>
        <v>0</v>
      </c>
      <c r="BB371" s="20">
        <f t="shared" si="214"/>
        <v>0</v>
      </c>
      <c r="BC371" s="20">
        <f t="shared" si="215"/>
        <v>0</v>
      </c>
      <c r="BD371" s="21">
        <f t="shared" si="216"/>
        <v>0</v>
      </c>
      <c r="BE371" s="20">
        <f t="shared" si="237"/>
        <v>0</v>
      </c>
      <c r="BF371" s="20">
        <f t="shared" si="241"/>
        <v>0</v>
      </c>
      <c r="BG371" s="22">
        <f t="shared" si="244"/>
        <v>22668000</v>
      </c>
      <c r="BH371" s="22">
        <f t="shared" si="217"/>
        <v>22668000</v>
      </c>
      <c r="BI371" s="53">
        <v>0</v>
      </c>
      <c r="BJ371" s="22">
        <f t="shared" si="238"/>
        <v>0</v>
      </c>
      <c r="BK371" s="22">
        <f t="shared" si="239"/>
        <v>0</v>
      </c>
      <c r="BL371" s="23">
        <f t="shared" si="242"/>
        <v>22668000</v>
      </c>
    </row>
    <row r="372" spans="1:64" hidden="1" x14ac:dyDescent="0.25">
      <c r="A372" s="53">
        <v>4</v>
      </c>
      <c r="B372" s="53" t="s">
        <v>63</v>
      </c>
      <c r="C372" s="54" t="s">
        <v>64</v>
      </c>
      <c r="D372" s="54">
        <v>45535</v>
      </c>
      <c r="E372" s="55" t="s">
        <v>69</v>
      </c>
      <c r="F372" s="55" t="s">
        <v>66</v>
      </c>
      <c r="G372" s="56">
        <v>2023</v>
      </c>
      <c r="H372" s="57">
        <v>18170333</v>
      </c>
      <c r="I372" s="14">
        <f t="shared" si="218"/>
        <v>0</v>
      </c>
      <c r="J372" s="67">
        <v>18170333</v>
      </c>
      <c r="K372" s="57">
        <v>6688113</v>
      </c>
      <c r="L372" s="14">
        <f t="shared" si="219"/>
        <v>0</v>
      </c>
      <c r="M372" s="67">
        <v>6688113</v>
      </c>
      <c r="N372" s="14">
        <f t="shared" si="220"/>
        <v>11482220</v>
      </c>
      <c r="O372" s="14">
        <f t="shared" si="221"/>
        <v>0</v>
      </c>
      <c r="P372" s="15">
        <f t="shared" si="222"/>
        <v>11482220</v>
      </c>
      <c r="Q372" s="57">
        <v>18170333</v>
      </c>
      <c r="R372" s="57">
        <v>6688113</v>
      </c>
      <c r="S372" s="15">
        <f t="shared" si="243"/>
        <v>11482220</v>
      </c>
      <c r="T372" s="14">
        <f t="shared" si="223"/>
        <v>0</v>
      </c>
      <c r="U372" s="14">
        <f t="shared" si="224"/>
        <v>0</v>
      </c>
      <c r="V372" s="14">
        <f t="shared" si="225"/>
        <v>0</v>
      </c>
      <c r="W372" s="14">
        <f t="shared" si="226"/>
        <v>0</v>
      </c>
      <c r="X372" s="70">
        <v>1</v>
      </c>
      <c r="Y372" s="14">
        <f t="shared" si="227"/>
        <v>0</v>
      </c>
      <c r="Z372" s="15">
        <f t="shared" si="228"/>
        <v>0</v>
      </c>
      <c r="AA372" s="57">
        <v>18170333</v>
      </c>
      <c r="AB372" s="57">
        <v>6688113</v>
      </c>
      <c r="AC372" s="15">
        <f t="shared" si="205"/>
        <v>11482220</v>
      </c>
      <c r="AD372" s="14">
        <f t="shared" si="229"/>
        <v>0</v>
      </c>
      <c r="AE372" s="15">
        <f t="shared" si="230"/>
        <v>0</v>
      </c>
      <c r="AF372" s="70">
        <v>0.95899999999999996</v>
      </c>
      <c r="AG372" s="70">
        <v>0</v>
      </c>
      <c r="AH372" s="14">
        <f t="shared" si="206"/>
        <v>0</v>
      </c>
      <c r="AI372" s="15">
        <f t="shared" si="207"/>
        <v>0</v>
      </c>
      <c r="AJ372" s="16">
        <f t="shared" si="231"/>
        <v>0</v>
      </c>
      <c r="AK372" s="71">
        <v>0</v>
      </c>
      <c r="AL372" s="72">
        <v>0</v>
      </c>
      <c r="AM372" s="18">
        <f t="shared" si="208"/>
        <v>1</v>
      </c>
      <c r="AN372" s="14">
        <f t="shared" si="232"/>
        <v>0</v>
      </c>
      <c r="AO372" s="15">
        <f t="shared" si="233"/>
        <v>0</v>
      </c>
      <c r="AP372" s="16">
        <f t="shared" si="234"/>
        <v>0</v>
      </c>
      <c r="AQ372" s="19">
        <f t="shared" si="235"/>
        <v>0</v>
      </c>
      <c r="AR372" s="17">
        <f t="shared" si="236"/>
        <v>0</v>
      </c>
      <c r="AS372" s="18">
        <f t="shared" si="209"/>
        <v>1</v>
      </c>
      <c r="AT372" s="73">
        <v>0.87745652235414018</v>
      </c>
      <c r="AU372" s="14">
        <f t="shared" si="210"/>
        <v>0</v>
      </c>
      <c r="AV372" s="15">
        <f t="shared" si="240"/>
        <v>0</v>
      </c>
      <c r="AW372" s="74">
        <v>0.10999396599513919</v>
      </c>
      <c r="AX372" s="14">
        <f t="shared" si="211"/>
        <v>0</v>
      </c>
      <c r="AY372" s="15">
        <f t="shared" si="212"/>
        <v>0</v>
      </c>
      <c r="AZ372" s="75">
        <v>2.58E-2</v>
      </c>
      <c r="BA372" s="20">
        <f t="shared" si="213"/>
        <v>0</v>
      </c>
      <c r="BB372" s="20">
        <f t="shared" si="214"/>
        <v>0</v>
      </c>
      <c r="BC372" s="20">
        <f t="shared" si="215"/>
        <v>0</v>
      </c>
      <c r="BD372" s="21">
        <f t="shared" si="216"/>
        <v>0</v>
      </c>
      <c r="BE372" s="20">
        <f t="shared" si="237"/>
        <v>0</v>
      </c>
      <c r="BF372" s="20">
        <f t="shared" si="241"/>
        <v>0</v>
      </c>
      <c r="BG372" s="22">
        <f t="shared" si="244"/>
        <v>0</v>
      </c>
      <c r="BH372" s="22">
        <f t="shared" si="217"/>
        <v>0</v>
      </c>
      <c r="BI372" s="53">
        <v>1</v>
      </c>
      <c r="BJ372" s="22">
        <f t="shared" si="238"/>
        <v>0</v>
      </c>
      <c r="BK372" s="22">
        <f t="shared" si="239"/>
        <v>0</v>
      </c>
      <c r="BL372" s="23">
        <f t="shared" si="242"/>
        <v>0</v>
      </c>
    </row>
    <row r="373" spans="1:64" hidden="1" x14ac:dyDescent="0.25">
      <c r="A373" s="53">
        <v>4</v>
      </c>
      <c r="B373" s="53" t="s">
        <v>63</v>
      </c>
      <c r="C373" s="54" t="s">
        <v>64</v>
      </c>
      <c r="D373" s="54">
        <v>45535</v>
      </c>
      <c r="E373" s="55" t="s">
        <v>69</v>
      </c>
      <c r="F373" s="55" t="s">
        <v>66</v>
      </c>
      <c r="G373" s="56">
        <v>2024</v>
      </c>
      <c r="H373" s="57">
        <v>22331000</v>
      </c>
      <c r="I373" s="14">
        <f t="shared" si="218"/>
        <v>753000</v>
      </c>
      <c r="J373" s="67">
        <v>23084000</v>
      </c>
      <c r="K373" s="57">
        <v>9267000</v>
      </c>
      <c r="L373" s="14">
        <f t="shared" si="219"/>
        <v>312000</v>
      </c>
      <c r="M373" s="67">
        <v>9579000</v>
      </c>
      <c r="N373" s="14">
        <f t="shared" si="220"/>
        <v>13064000</v>
      </c>
      <c r="O373" s="14">
        <f t="shared" si="221"/>
        <v>441000</v>
      </c>
      <c r="P373" s="15">
        <f t="shared" si="222"/>
        <v>13505000</v>
      </c>
      <c r="Q373" s="57">
        <v>21613000</v>
      </c>
      <c r="R373" s="57">
        <v>8969000</v>
      </c>
      <c r="S373" s="15">
        <f t="shared" si="243"/>
        <v>12644000</v>
      </c>
      <c r="T373" s="14">
        <f t="shared" si="223"/>
        <v>718000</v>
      </c>
      <c r="U373" s="14">
        <f t="shared" si="224"/>
        <v>420000</v>
      </c>
      <c r="V373" s="14">
        <f t="shared" si="225"/>
        <v>1471000</v>
      </c>
      <c r="W373" s="14">
        <f t="shared" si="226"/>
        <v>861000</v>
      </c>
      <c r="X373" s="70">
        <v>1</v>
      </c>
      <c r="Y373" s="14">
        <f t="shared" si="227"/>
        <v>420000</v>
      </c>
      <c r="Z373" s="15">
        <f t="shared" si="228"/>
        <v>861000</v>
      </c>
      <c r="AA373" s="57">
        <v>15855758</v>
      </c>
      <c r="AB373" s="57">
        <v>6579880.4077739464</v>
      </c>
      <c r="AC373" s="15">
        <f t="shared" si="205"/>
        <v>9275877.5922260545</v>
      </c>
      <c r="AD373" s="14">
        <f t="shared" si="229"/>
        <v>7228242</v>
      </c>
      <c r="AE373" s="15">
        <f t="shared" si="230"/>
        <v>7228242</v>
      </c>
      <c r="AF373" s="70">
        <v>0.95399999999999996</v>
      </c>
      <c r="AG373" s="70">
        <v>0</v>
      </c>
      <c r="AH373" s="14">
        <f t="shared" si="206"/>
        <v>6895742.8679999998</v>
      </c>
      <c r="AI373" s="15">
        <f t="shared" si="207"/>
        <v>6895742.8679999998</v>
      </c>
      <c r="AJ373" s="16">
        <f t="shared" si="231"/>
        <v>2</v>
      </c>
      <c r="AK373" s="71">
        <v>3</v>
      </c>
      <c r="AL373" s="72">
        <v>5.2555040428474031E-2</v>
      </c>
      <c r="AM373" s="18">
        <f t="shared" si="208"/>
        <v>0.99149957133873945</v>
      </c>
      <c r="AN373" s="14">
        <f t="shared" si="232"/>
        <v>853681.13092265464</v>
      </c>
      <c r="AO373" s="15">
        <f t="shared" si="233"/>
        <v>853681.13092265464</v>
      </c>
      <c r="AP373" s="16">
        <f t="shared" si="234"/>
        <v>2</v>
      </c>
      <c r="AQ373" s="19">
        <f t="shared" si="235"/>
        <v>3</v>
      </c>
      <c r="AR373" s="17">
        <f t="shared" si="236"/>
        <v>5.2555040428474031E-2</v>
      </c>
      <c r="AS373" s="18">
        <f t="shared" si="209"/>
        <v>0.99149957133873945</v>
      </c>
      <c r="AT373" s="73">
        <v>0.87745652235414018</v>
      </c>
      <c r="AU373" s="14">
        <f t="shared" si="210"/>
        <v>5999280.888570684</v>
      </c>
      <c r="AV373" s="15">
        <f t="shared" si="240"/>
        <v>5999280.888570684</v>
      </c>
      <c r="AW373" s="74">
        <v>0.10999396599513919</v>
      </c>
      <c r="AX373" s="14">
        <f t="shared" si="211"/>
        <v>758490.10653401562</v>
      </c>
      <c r="AY373" s="15">
        <f t="shared" si="212"/>
        <v>659884.69805273227</v>
      </c>
      <c r="AZ373" s="75">
        <v>2.58E-2</v>
      </c>
      <c r="BA373" s="20">
        <f t="shared" si="213"/>
        <v>186488.64360000001</v>
      </c>
      <c r="BB373" s="20">
        <f t="shared" si="214"/>
        <v>184903.41018894297</v>
      </c>
      <c r="BC373" s="20">
        <f t="shared" si="215"/>
        <v>186488.64360000001</v>
      </c>
      <c r="BD373" s="21">
        <f t="shared" si="216"/>
        <v>184903.41018894297</v>
      </c>
      <c r="BE373" s="20">
        <f t="shared" si="237"/>
        <v>6979721.6181340152</v>
      </c>
      <c r="BF373" s="20">
        <f t="shared" si="241"/>
        <v>5990387.8658897048</v>
      </c>
      <c r="BG373" s="22">
        <f t="shared" si="244"/>
        <v>3368122.4077739455</v>
      </c>
      <c r="BH373" s="22">
        <f t="shared" si="217"/>
        <v>-2622265.4581157593</v>
      </c>
      <c r="BI373" s="53">
        <v>1</v>
      </c>
      <c r="BJ373" s="22">
        <f t="shared" si="238"/>
        <v>3611599.2103600698</v>
      </c>
      <c r="BK373" s="22">
        <f t="shared" si="239"/>
        <v>2622265.4581157593</v>
      </c>
      <c r="BL373" s="23">
        <f t="shared" si="242"/>
        <v>5990387.8658897048</v>
      </c>
    </row>
    <row r="374" spans="1:64" hidden="1" x14ac:dyDescent="0.25">
      <c r="A374" s="53">
        <v>4</v>
      </c>
      <c r="B374" s="53" t="s">
        <v>63</v>
      </c>
      <c r="C374" s="54" t="s">
        <v>64</v>
      </c>
      <c r="D374" s="54">
        <v>45535</v>
      </c>
      <c r="E374" s="55" t="s">
        <v>69</v>
      </c>
      <c r="F374" s="55" t="s">
        <v>66</v>
      </c>
      <c r="G374" s="56">
        <v>2025</v>
      </c>
      <c r="H374" s="57">
        <v>5604000</v>
      </c>
      <c r="I374" s="14">
        <f t="shared" si="218"/>
        <v>19424868.106492154</v>
      </c>
      <c r="J374" s="67">
        <v>25028868.106492154</v>
      </c>
      <c r="K374" s="57">
        <v>2325000</v>
      </c>
      <c r="L374" s="14">
        <f t="shared" si="219"/>
        <v>8676431.062227428</v>
      </c>
      <c r="M374" s="67">
        <v>11001431.062227428</v>
      </c>
      <c r="N374" s="14">
        <f t="shared" si="220"/>
        <v>3279000</v>
      </c>
      <c r="O374" s="14">
        <f t="shared" si="221"/>
        <v>10748437.044264726</v>
      </c>
      <c r="P374" s="15">
        <f t="shared" si="222"/>
        <v>14027437.044264726</v>
      </c>
      <c r="Q374" s="57">
        <v>4228000</v>
      </c>
      <c r="R374" s="57">
        <v>1754000</v>
      </c>
      <c r="S374" s="15">
        <f t="shared" si="243"/>
        <v>2474000</v>
      </c>
      <c r="T374" s="14">
        <f t="shared" si="223"/>
        <v>1376000</v>
      </c>
      <c r="U374" s="14">
        <f t="shared" si="224"/>
        <v>805000</v>
      </c>
      <c r="V374" s="14">
        <f t="shared" si="225"/>
        <v>20800868.106492154</v>
      </c>
      <c r="W374" s="14">
        <f t="shared" si="226"/>
        <v>11553437.044264726</v>
      </c>
      <c r="X374" s="70">
        <v>0</v>
      </c>
      <c r="Y374" s="14">
        <f t="shared" si="227"/>
        <v>0</v>
      </c>
      <c r="Z374" s="15">
        <f t="shared" si="228"/>
        <v>0</v>
      </c>
      <c r="AA374" s="57">
        <v>0</v>
      </c>
      <c r="AB374" s="57">
        <v>0</v>
      </c>
      <c r="AC374" s="15">
        <f t="shared" si="205"/>
        <v>0</v>
      </c>
      <c r="AD374" s="14">
        <f t="shared" si="229"/>
        <v>25028868.106492154</v>
      </c>
      <c r="AE374" s="15">
        <f t="shared" si="230"/>
        <v>0</v>
      </c>
      <c r="AF374" s="70">
        <v>0</v>
      </c>
      <c r="AG374" s="70">
        <v>0</v>
      </c>
      <c r="AH374" s="14">
        <f t="shared" si="206"/>
        <v>0</v>
      </c>
      <c r="AI374" s="15">
        <f t="shared" si="207"/>
        <v>0</v>
      </c>
      <c r="AJ374" s="16">
        <f t="shared" si="231"/>
        <v>10</v>
      </c>
      <c r="AK374" s="71">
        <v>15</v>
      </c>
      <c r="AL374" s="72">
        <v>5.2337707133441276E-2</v>
      </c>
      <c r="AM374" s="18">
        <f t="shared" si="208"/>
        <v>0.958379222718863</v>
      </c>
      <c r="AN374" s="14">
        <f t="shared" si="232"/>
        <v>11072574.014213746</v>
      </c>
      <c r="AO374" s="15">
        <f t="shared" si="233"/>
        <v>0</v>
      </c>
      <c r="AP374" s="16">
        <f t="shared" si="234"/>
        <v>10</v>
      </c>
      <c r="AQ374" s="19">
        <f t="shared" si="235"/>
        <v>15</v>
      </c>
      <c r="AR374" s="17">
        <f t="shared" si="236"/>
        <v>5.2337707133441276E-2</v>
      </c>
      <c r="AS374" s="18">
        <f t="shared" si="209"/>
        <v>0.958379222718863</v>
      </c>
      <c r="AT374" s="73">
        <v>0.87745652235414018</v>
      </c>
      <c r="AU374" s="14">
        <f t="shared" si="210"/>
        <v>0</v>
      </c>
      <c r="AV374" s="15">
        <f t="shared" si="240"/>
        <v>0</v>
      </c>
      <c r="AW374" s="74">
        <v>0</v>
      </c>
      <c r="AX374" s="14">
        <f t="shared" si="211"/>
        <v>0</v>
      </c>
      <c r="AY374" s="15">
        <f t="shared" si="212"/>
        <v>0</v>
      </c>
      <c r="AZ374" s="75">
        <v>0</v>
      </c>
      <c r="BA374" s="20">
        <f t="shared" si="213"/>
        <v>0</v>
      </c>
      <c r="BB374" s="20">
        <f t="shared" si="214"/>
        <v>0</v>
      </c>
      <c r="BC374" s="20">
        <f t="shared" si="215"/>
        <v>0</v>
      </c>
      <c r="BD374" s="21">
        <f t="shared" si="216"/>
        <v>0</v>
      </c>
      <c r="BE374" s="20">
        <f t="shared" si="237"/>
        <v>0</v>
      </c>
      <c r="BF374" s="20">
        <f t="shared" si="241"/>
        <v>0</v>
      </c>
      <c r="BG374" s="22">
        <f t="shared" si="244"/>
        <v>2474000</v>
      </c>
      <c r="BH374" s="22">
        <f t="shared" si="217"/>
        <v>2474000</v>
      </c>
      <c r="BI374" s="53">
        <v>0</v>
      </c>
      <c r="BJ374" s="22">
        <f t="shared" si="238"/>
        <v>0</v>
      </c>
      <c r="BK374" s="22">
        <f t="shared" si="239"/>
        <v>0</v>
      </c>
      <c r="BL374" s="23">
        <f t="shared" si="242"/>
        <v>2474000</v>
      </c>
    </row>
    <row r="375" spans="1:64" hidden="1" x14ac:dyDescent="0.25">
      <c r="A375" s="53">
        <v>4</v>
      </c>
      <c r="B375" s="53" t="s">
        <v>63</v>
      </c>
      <c r="C375" s="54" t="s">
        <v>64</v>
      </c>
      <c r="D375" s="54">
        <v>45535</v>
      </c>
      <c r="E375" s="55" t="s">
        <v>70</v>
      </c>
      <c r="F375" s="55" t="s">
        <v>66</v>
      </c>
      <c r="G375" s="56">
        <v>2023</v>
      </c>
      <c r="H375" s="57">
        <v>24441269</v>
      </c>
      <c r="I375" s="14">
        <f t="shared" si="218"/>
        <v>0</v>
      </c>
      <c r="J375" s="67">
        <v>24441269</v>
      </c>
      <c r="K375" s="57">
        <v>8271812</v>
      </c>
      <c r="L375" s="14">
        <f t="shared" si="219"/>
        <v>0</v>
      </c>
      <c r="M375" s="67">
        <v>8271812</v>
      </c>
      <c r="N375" s="14">
        <f t="shared" si="220"/>
        <v>16169457</v>
      </c>
      <c r="O375" s="14">
        <f t="shared" si="221"/>
        <v>0</v>
      </c>
      <c r="P375" s="15">
        <f t="shared" si="222"/>
        <v>16169457</v>
      </c>
      <c r="Q375" s="57">
        <v>24441269</v>
      </c>
      <c r="R375" s="57">
        <v>8271812</v>
      </c>
      <c r="S375" s="15">
        <f t="shared" si="243"/>
        <v>16169457</v>
      </c>
      <c r="T375" s="14">
        <f t="shared" si="223"/>
        <v>0</v>
      </c>
      <c r="U375" s="14">
        <f t="shared" si="224"/>
        <v>0</v>
      </c>
      <c r="V375" s="14">
        <f t="shared" si="225"/>
        <v>0</v>
      </c>
      <c r="W375" s="14">
        <f t="shared" si="226"/>
        <v>0</v>
      </c>
      <c r="X375" s="70">
        <v>1</v>
      </c>
      <c r="Y375" s="14">
        <f t="shared" si="227"/>
        <v>0</v>
      </c>
      <c r="Z375" s="15">
        <f t="shared" si="228"/>
        <v>0</v>
      </c>
      <c r="AA375" s="57">
        <v>24441269</v>
      </c>
      <c r="AB375" s="57">
        <v>8271812</v>
      </c>
      <c r="AC375" s="15">
        <f t="shared" si="205"/>
        <v>16169457</v>
      </c>
      <c r="AD375" s="14">
        <f t="shared" si="229"/>
        <v>0</v>
      </c>
      <c r="AE375" s="15">
        <f t="shared" si="230"/>
        <v>0</v>
      </c>
      <c r="AF375" s="70">
        <v>1.0209999999999999</v>
      </c>
      <c r="AG375" s="70">
        <v>0</v>
      </c>
      <c r="AH375" s="14">
        <f t="shared" si="206"/>
        <v>0</v>
      </c>
      <c r="AI375" s="15">
        <f t="shared" si="207"/>
        <v>0</v>
      </c>
      <c r="AJ375" s="16">
        <f t="shared" si="231"/>
        <v>0</v>
      </c>
      <c r="AK375" s="71">
        <v>0</v>
      </c>
      <c r="AL375" s="72">
        <v>0</v>
      </c>
      <c r="AM375" s="18">
        <f t="shared" si="208"/>
        <v>1</v>
      </c>
      <c r="AN375" s="14">
        <f t="shared" si="232"/>
        <v>0</v>
      </c>
      <c r="AO375" s="15">
        <f t="shared" si="233"/>
        <v>0</v>
      </c>
      <c r="AP375" s="16">
        <f t="shared" si="234"/>
        <v>0</v>
      </c>
      <c r="AQ375" s="19">
        <f t="shared" si="235"/>
        <v>0</v>
      </c>
      <c r="AR375" s="17">
        <f t="shared" si="236"/>
        <v>0</v>
      </c>
      <c r="AS375" s="18">
        <f t="shared" si="209"/>
        <v>1</v>
      </c>
      <c r="AT375" s="73">
        <v>0.86200560565592232</v>
      </c>
      <c r="AU375" s="14">
        <f t="shared" si="210"/>
        <v>0</v>
      </c>
      <c r="AV375" s="15">
        <f t="shared" si="240"/>
        <v>0</v>
      </c>
      <c r="AW375" s="74">
        <v>8.839848032475417E-2</v>
      </c>
      <c r="AX375" s="14">
        <f t="shared" si="211"/>
        <v>0</v>
      </c>
      <c r="AY375" s="15">
        <f t="shared" si="212"/>
        <v>0</v>
      </c>
      <c r="AZ375" s="75">
        <v>1.35E-2</v>
      </c>
      <c r="BA375" s="20">
        <f t="shared" si="213"/>
        <v>0</v>
      </c>
      <c r="BB375" s="20">
        <f t="shared" si="214"/>
        <v>0</v>
      </c>
      <c r="BC375" s="20">
        <f t="shared" si="215"/>
        <v>0</v>
      </c>
      <c r="BD375" s="21">
        <f t="shared" si="216"/>
        <v>0</v>
      </c>
      <c r="BE375" s="20">
        <f t="shared" si="237"/>
        <v>0</v>
      </c>
      <c r="BF375" s="20">
        <f t="shared" si="241"/>
        <v>0</v>
      </c>
      <c r="BG375" s="22">
        <f t="shared" si="244"/>
        <v>0</v>
      </c>
      <c r="BH375" s="22">
        <f t="shared" si="217"/>
        <v>0</v>
      </c>
      <c r="BI375" s="53">
        <v>1</v>
      </c>
      <c r="BJ375" s="22">
        <f t="shared" si="238"/>
        <v>0</v>
      </c>
      <c r="BK375" s="22">
        <f t="shared" si="239"/>
        <v>0</v>
      </c>
      <c r="BL375" s="23">
        <f t="shared" si="242"/>
        <v>0</v>
      </c>
    </row>
    <row r="376" spans="1:64" hidden="1" x14ac:dyDescent="0.25">
      <c r="A376" s="53">
        <v>4</v>
      </c>
      <c r="B376" s="53" t="s">
        <v>63</v>
      </c>
      <c r="C376" s="54" t="s">
        <v>64</v>
      </c>
      <c r="D376" s="54">
        <v>45535</v>
      </c>
      <c r="E376" s="55" t="s">
        <v>70</v>
      </c>
      <c r="F376" s="55" t="s">
        <v>66</v>
      </c>
      <c r="G376" s="56">
        <v>2024</v>
      </c>
      <c r="H376" s="57">
        <v>27151000</v>
      </c>
      <c r="I376" s="14">
        <f t="shared" si="218"/>
        <v>3991000</v>
      </c>
      <c r="J376" s="67">
        <v>31142000</v>
      </c>
      <c r="K376" s="57">
        <v>9747000</v>
      </c>
      <c r="L376" s="14">
        <f t="shared" si="219"/>
        <v>1433000</v>
      </c>
      <c r="M376" s="67">
        <v>11180000</v>
      </c>
      <c r="N376" s="14">
        <f t="shared" si="220"/>
        <v>17404000</v>
      </c>
      <c r="O376" s="14">
        <f t="shared" si="221"/>
        <v>2558000</v>
      </c>
      <c r="P376" s="15">
        <f t="shared" si="222"/>
        <v>19962000</v>
      </c>
      <c r="Q376" s="57">
        <v>26232000</v>
      </c>
      <c r="R376" s="57">
        <v>9417000</v>
      </c>
      <c r="S376" s="15">
        <f t="shared" si="243"/>
        <v>16815000</v>
      </c>
      <c r="T376" s="14">
        <f t="shared" si="223"/>
        <v>919000</v>
      </c>
      <c r="U376" s="14">
        <f t="shared" si="224"/>
        <v>589000</v>
      </c>
      <c r="V376" s="14">
        <f t="shared" si="225"/>
        <v>4910000</v>
      </c>
      <c r="W376" s="14">
        <f t="shared" si="226"/>
        <v>3147000</v>
      </c>
      <c r="X376" s="70">
        <v>1</v>
      </c>
      <c r="Y376" s="14">
        <f t="shared" si="227"/>
        <v>589000</v>
      </c>
      <c r="Z376" s="15">
        <f t="shared" si="228"/>
        <v>3147000</v>
      </c>
      <c r="AA376" s="57">
        <v>19666343</v>
      </c>
      <c r="AB376" s="57">
        <v>7060065.7515745284</v>
      </c>
      <c r="AC376" s="15">
        <f t="shared" si="205"/>
        <v>12606277.248425473</v>
      </c>
      <c r="AD376" s="14">
        <f t="shared" si="229"/>
        <v>11475657</v>
      </c>
      <c r="AE376" s="15">
        <f t="shared" si="230"/>
        <v>11475657</v>
      </c>
      <c r="AF376" s="70">
        <v>1.0209999999999999</v>
      </c>
      <c r="AG376" s="70">
        <v>0</v>
      </c>
      <c r="AH376" s="14">
        <f t="shared" si="206"/>
        <v>11716645.796999998</v>
      </c>
      <c r="AI376" s="15">
        <f t="shared" si="207"/>
        <v>11716645.796999998</v>
      </c>
      <c r="AJ376" s="16">
        <f t="shared" si="231"/>
        <v>2</v>
      </c>
      <c r="AK376" s="71">
        <v>3</v>
      </c>
      <c r="AL376" s="72">
        <v>5.2555040428474031E-2</v>
      </c>
      <c r="AM376" s="18">
        <f t="shared" si="208"/>
        <v>0.99149957133873945</v>
      </c>
      <c r="AN376" s="14">
        <f t="shared" si="232"/>
        <v>3120249.1510030129</v>
      </c>
      <c r="AO376" s="15">
        <f t="shared" si="233"/>
        <v>3120249.1510030129</v>
      </c>
      <c r="AP376" s="16">
        <f t="shared" si="234"/>
        <v>2</v>
      </c>
      <c r="AQ376" s="19">
        <f t="shared" si="235"/>
        <v>3</v>
      </c>
      <c r="AR376" s="17">
        <f t="shared" si="236"/>
        <v>5.2555040428474031E-2</v>
      </c>
      <c r="AS376" s="18">
        <f t="shared" si="209"/>
        <v>0.99149957133873945</v>
      </c>
      <c r="AT376" s="73">
        <v>0.86200560565592232</v>
      </c>
      <c r="AU376" s="14">
        <f t="shared" si="210"/>
        <v>10013961.605069507</v>
      </c>
      <c r="AV376" s="15">
        <f t="shared" si="240"/>
        <v>10013961.605069507</v>
      </c>
      <c r="AW376" s="74">
        <v>8.839848032475417E-2</v>
      </c>
      <c r="AX376" s="14">
        <f t="shared" si="211"/>
        <v>1035733.682958218</v>
      </c>
      <c r="AY376" s="15">
        <f t="shared" si="212"/>
        <v>885218.98791858053</v>
      </c>
      <c r="AZ376" s="75">
        <v>1.35E-2</v>
      </c>
      <c r="BA376" s="20">
        <f t="shared" si="213"/>
        <v>154921.3695</v>
      </c>
      <c r="BB376" s="20">
        <f t="shared" si="214"/>
        <v>153604.47145046046</v>
      </c>
      <c r="BC376" s="20">
        <f t="shared" si="215"/>
        <v>154921.3695</v>
      </c>
      <c r="BD376" s="21">
        <f t="shared" si="216"/>
        <v>153604.47145046046</v>
      </c>
      <c r="BE376" s="20">
        <f t="shared" si="237"/>
        <v>9760300.8494582158</v>
      </c>
      <c r="BF376" s="20">
        <f t="shared" si="241"/>
        <v>7932535.9134355355</v>
      </c>
      <c r="BG376" s="22">
        <f t="shared" si="244"/>
        <v>4208722.7515745275</v>
      </c>
      <c r="BH376" s="22">
        <f t="shared" si="217"/>
        <v>-3723813.161861008</v>
      </c>
      <c r="BI376" s="53">
        <v>1</v>
      </c>
      <c r="BJ376" s="22">
        <f t="shared" si="238"/>
        <v>5551578.0978836883</v>
      </c>
      <c r="BK376" s="22">
        <f t="shared" si="239"/>
        <v>3723813.161861008</v>
      </c>
      <c r="BL376" s="23">
        <f t="shared" si="242"/>
        <v>7932535.9134355355</v>
      </c>
    </row>
    <row r="377" spans="1:64" hidden="1" x14ac:dyDescent="0.25">
      <c r="A377" s="53">
        <v>4</v>
      </c>
      <c r="B377" s="53" t="s">
        <v>63</v>
      </c>
      <c r="C377" s="54" t="s">
        <v>64</v>
      </c>
      <c r="D377" s="54">
        <v>45535</v>
      </c>
      <c r="E377" s="55" t="s">
        <v>70</v>
      </c>
      <c r="F377" s="55" t="s">
        <v>66</v>
      </c>
      <c r="G377" s="56">
        <v>2025</v>
      </c>
      <c r="H377" s="57">
        <v>8437000</v>
      </c>
      <c r="I377" s="14">
        <f t="shared" si="218"/>
        <v>20850212.103479598</v>
      </c>
      <c r="J377" s="67">
        <v>29287212.103479598</v>
      </c>
      <c r="K377" s="57">
        <v>3029000</v>
      </c>
      <c r="L377" s="14">
        <f t="shared" si="219"/>
        <v>7831027.2183884401</v>
      </c>
      <c r="M377" s="67">
        <v>10860027.21838844</v>
      </c>
      <c r="N377" s="14">
        <f t="shared" si="220"/>
        <v>5408000</v>
      </c>
      <c r="O377" s="14">
        <f t="shared" si="221"/>
        <v>13019184.885091158</v>
      </c>
      <c r="P377" s="15">
        <f t="shared" si="222"/>
        <v>18427184.885091156</v>
      </c>
      <c r="Q377" s="57">
        <v>6343000</v>
      </c>
      <c r="R377" s="57">
        <v>2277000</v>
      </c>
      <c r="S377" s="15">
        <f t="shared" si="243"/>
        <v>4066000</v>
      </c>
      <c r="T377" s="14">
        <f t="shared" si="223"/>
        <v>2094000</v>
      </c>
      <c r="U377" s="14">
        <f t="shared" si="224"/>
        <v>1342000</v>
      </c>
      <c r="V377" s="14">
        <f t="shared" si="225"/>
        <v>22944212.103479598</v>
      </c>
      <c r="W377" s="14">
        <f t="shared" si="226"/>
        <v>14361184.885091156</v>
      </c>
      <c r="X377" s="70">
        <v>0</v>
      </c>
      <c r="Y377" s="14">
        <f t="shared" si="227"/>
        <v>0</v>
      </c>
      <c r="Z377" s="15">
        <f t="shared" si="228"/>
        <v>0</v>
      </c>
      <c r="AA377" s="57">
        <v>0</v>
      </c>
      <c r="AB377" s="57">
        <v>0</v>
      </c>
      <c r="AC377" s="15">
        <f t="shared" si="205"/>
        <v>0</v>
      </c>
      <c r="AD377" s="14">
        <f t="shared" si="229"/>
        <v>29287212.103479598</v>
      </c>
      <c r="AE377" s="15">
        <f t="shared" si="230"/>
        <v>0</v>
      </c>
      <c r="AF377" s="70">
        <v>0</v>
      </c>
      <c r="AG377" s="70">
        <v>0</v>
      </c>
      <c r="AH377" s="14">
        <f t="shared" si="206"/>
        <v>0</v>
      </c>
      <c r="AI377" s="15">
        <f t="shared" si="207"/>
        <v>0</v>
      </c>
      <c r="AJ377" s="16">
        <f t="shared" si="231"/>
        <v>10</v>
      </c>
      <c r="AK377" s="71">
        <v>15</v>
      </c>
      <c r="AL377" s="72">
        <v>5.2337707133441276E-2</v>
      </c>
      <c r="AM377" s="18">
        <f t="shared" si="208"/>
        <v>0.958379222718863</v>
      </c>
      <c r="AN377" s="14">
        <f t="shared" si="232"/>
        <v>13763461.207495546</v>
      </c>
      <c r="AO377" s="15">
        <f t="shared" si="233"/>
        <v>0</v>
      </c>
      <c r="AP377" s="16">
        <f t="shared" si="234"/>
        <v>10</v>
      </c>
      <c r="AQ377" s="19">
        <f t="shared" si="235"/>
        <v>15</v>
      </c>
      <c r="AR377" s="17">
        <f t="shared" si="236"/>
        <v>5.2337707133441276E-2</v>
      </c>
      <c r="AS377" s="18">
        <f t="shared" si="209"/>
        <v>0.958379222718863</v>
      </c>
      <c r="AT377" s="73">
        <v>0.86200560565592232</v>
      </c>
      <c r="AU377" s="14">
        <f t="shared" si="210"/>
        <v>0</v>
      </c>
      <c r="AV377" s="15">
        <f t="shared" si="240"/>
        <v>0</v>
      </c>
      <c r="AW377" s="74">
        <v>0</v>
      </c>
      <c r="AX377" s="14">
        <f t="shared" si="211"/>
        <v>0</v>
      </c>
      <c r="AY377" s="15">
        <f t="shared" si="212"/>
        <v>0</v>
      </c>
      <c r="AZ377" s="75">
        <v>0</v>
      </c>
      <c r="BA377" s="20">
        <f t="shared" si="213"/>
        <v>0</v>
      </c>
      <c r="BB377" s="20">
        <f t="shared" si="214"/>
        <v>0</v>
      </c>
      <c r="BC377" s="20">
        <f t="shared" si="215"/>
        <v>0</v>
      </c>
      <c r="BD377" s="21">
        <f t="shared" si="216"/>
        <v>0</v>
      </c>
      <c r="BE377" s="20">
        <f t="shared" si="237"/>
        <v>0</v>
      </c>
      <c r="BF377" s="20">
        <f t="shared" si="241"/>
        <v>0</v>
      </c>
      <c r="BG377" s="22">
        <f t="shared" si="244"/>
        <v>4066000</v>
      </c>
      <c r="BH377" s="22">
        <f t="shared" si="217"/>
        <v>4066000</v>
      </c>
      <c r="BI377" s="53">
        <v>0</v>
      </c>
      <c r="BJ377" s="22">
        <f t="shared" si="238"/>
        <v>0</v>
      </c>
      <c r="BK377" s="22">
        <f t="shared" si="239"/>
        <v>0</v>
      </c>
      <c r="BL377" s="23">
        <f t="shared" si="242"/>
        <v>4066000</v>
      </c>
    </row>
    <row r="378" spans="1:64" hidden="1" x14ac:dyDescent="0.25">
      <c r="A378" s="53">
        <v>4</v>
      </c>
      <c r="B378" s="53" t="s">
        <v>63</v>
      </c>
      <c r="C378" s="54" t="s">
        <v>64</v>
      </c>
      <c r="D378" s="54">
        <v>45535</v>
      </c>
      <c r="E378" s="55" t="s">
        <v>71</v>
      </c>
      <c r="F378" s="55" t="s">
        <v>66</v>
      </c>
      <c r="G378" s="56">
        <v>2023</v>
      </c>
      <c r="H378" s="57">
        <v>4220254</v>
      </c>
      <c r="I378" s="14">
        <f t="shared" si="218"/>
        <v>0</v>
      </c>
      <c r="J378" s="67">
        <v>4220254</v>
      </c>
      <c r="K378" s="57">
        <v>1334830</v>
      </c>
      <c r="L378" s="14">
        <f t="shared" si="219"/>
        <v>0</v>
      </c>
      <c r="M378" s="67">
        <v>1334830</v>
      </c>
      <c r="N378" s="14">
        <f t="shared" si="220"/>
        <v>2885424</v>
      </c>
      <c r="O378" s="14">
        <f t="shared" si="221"/>
        <v>0</v>
      </c>
      <c r="P378" s="15">
        <f t="shared" si="222"/>
        <v>2885424</v>
      </c>
      <c r="Q378" s="57">
        <v>4220254</v>
      </c>
      <c r="R378" s="57">
        <v>1334830</v>
      </c>
      <c r="S378" s="15">
        <f t="shared" si="243"/>
        <v>2885424</v>
      </c>
      <c r="T378" s="14">
        <f t="shared" si="223"/>
        <v>0</v>
      </c>
      <c r="U378" s="14">
        <f t="shared" si="224"/>
        <v>0</v>
      </c>
      <c r="V378" s="14">
        <f t="shared" si="225"/>
        <v>0</v>
      </c>
      <c r="W378" s="14">
        <f t="shared" si="226"/>
        <v>0</v>
      </c>
      <c r="X378" s="70">
        <v>1</v>
      </c>
      <c r="Y378" s="14">
        <f t="shared" si="227"/>
        <v>0</v>
      </c>
      <c r="Z378" s="15">
        <f t="shared" si="228"/>
        <v>0</v>
      </c>
      <c r="AA378" s="57">
        <v>4220254</v>
      </c>
      <c r="AB378" s="57">
        <v>1334830</v>
      </c>
      <c r="AC378" s="15">
        <f t="shared" si="205"/>
        <v>2885424</v>
      </c>
      <c r="AD378" s="14">
        <f t="shared" si="229"/>
        <v>0</v>
      </c>
      <c r="AE378" s="15">
        <f t="shared" si="230"/>
        <v>0</v>
      </c>
      <c r="AF378" s="70">
        <v>1</v>
      </c>
      <c r="AG378" s="70">
        <v>0</v>
      </c>
      <c r="AH378" s="14">
        <f t="shared" si="206"/>
        <v>0</v>
      </c>
      <c r="AI378" s="15">
        <f t="shared" si="207"/>
        <v>0</v>
      </c>
      <c r="AJ378" s="16">
        <f t="shared" si="231"/>
        <v>0</v>
      </c>
      <c r="AK378" s="71">
        <v>0</v>
      </c>
      <c r="AL378" s="72">
        <v>0</v>
      </c>
      <c r="AM378" s="18">
        <f t="shared" si="208"/>
        <v>1</v>
      </c>
      <c r="AN378" s="14">
        <f t="shared" si="232"/>
        <v>0</v>
      </c>
      <c r="AO378" s="15">
        <f t="shared" si="233"/>
        <v>0</v>
      </c>
      <c r="AP378" s="16">
        <f t="shared" si="234"/>
        <v>0</v>
      </c>
      <c r="AQ378" s="19">
        <f t="shared" si="235"/>
        <v>0</v>
      </c>
      <c r="AR378" s="17">
        <f t="shared" si="236"/>
        <v>0</v>
      </c>
      <c r="AS378" s="18">
        <f t="shared" si="209"/>
        <v>1</v>
      </c>
      <c r="AT378" s="73">
        <v>0.89014911840146116</v>
      </c>
      <c r="AU378" s="14">
        <f t="shared" si="210"/>
        <v>0</v>
      </c>
      <c r="AV378" s="15">
        <f t="shared" si="240"/>
        <v>0</v>
      </c>
      <c r="AW378" s="74">
        <v>7.3309423347455327E-2</v>
      </c>
      <c r="AX378" s="14">
        <f t="shared" si="211"/>
        <v>0</v>
      </c>
      <c r="AY378" s="15">
        <f t="shared" si="212"/>
        <v>0</v>
      </c>
      <c r="AZ378" s="75">
        <v>1.9599999999999999E-2</v>
      </c>
      <c r="BA378" s="20">
        <f t="shared" si="213"/>
        <v>0</v>
      </c>
      <c r="BB378" s="20">
        <f t="shared" si="214"/>
        <v>0</v>
      </c>
      <c r="BC378" s="20">
        <f t="shared" si="215"/>
        <v>0</v>
      </c>
      <c r="BD378" s="21">
        <f t="shared" si="216"/>
        <v>0</v>
      </c>
      <c r="BE378" s="20">
        <f t="shared" si="237"/>
        <v>0</v>
      </c>
      <c r="BF378" s="20">
        <f t="shared" si="241"/>
        <v>0</v>
      </c>
      <c r="BG378" s="22">
        <f t="shared" si="244"/>
        <v>0</v>
      </c>
      <c r="BH378" s="22">
        <f t="shared" si="217"/>
        <v>0</v>
      </c>
      <c r="BI378" s="53">
        <v>1</v>
      </c>
      <c r="BJ378" s="22">
        <f t="shared" si="238"/>
        <v>0</v>
      </c>
      <c r="BK378" s="22">
        <f t="shared" si="239"/>
        <v>0</v>
      </c>
      <c r="BL378" s="23">
        <f t="shared" si="242"/>
        <v>0</v>
      </c>
    </row>
    <row r="379" spans="1:64" hidden="1" x14ac:dyDescent="0.25">
      <c r="A379" s="53">
        <v>4</v>
      </c>
      <c r="B379" s="53" t="s">
        <v>63</v>
      </c>
      <c r="C379" s="54" t="s">
        <v>64</v>
      </c>
      <c r="D379" s="54">
        <v>45535</v>
      </c>
      <c r="E379" s="55" t="s">
        <v>71</v>
      </c>
      <c r="F379" s="55" t="s">
        <v>66</v>
      </c>
      <c r="G379" s="56">
        <v>2024</v>
      </c>
      <c r="H379" s="57">
        <v>3612000</v>
      </c>
      <c r="I379" s="14">
        <f t="shared" si="218"/>
        <v>298000</v>
      </c>
      <c r="J379" s="67">
        <v>3910000</v>
      </c>
      <c r="K379" s="57">
        <v>1276000</v>
      </c>
      <c r="L379" s="14">
        <f t="shared" si="219"/>
        <v>105000</v>
      </c>
      <c r="M379" s="67">
        <v>1381000</v>
      </c>
      <c r="N379" s="14">
        <f t="shared" si="220"/>
        <v>2336000</v>
      </c>
      <c r="O379" s="14">
        <f t="shared" si="221"/>
        <v>193000</v>
      </c>
      <c r="P379" s="15">
        <f t="shared" si="222"/>
        <v>2529000</v>
      </c>
      <c r="Q379" s="57">
        <v>3529000</v>
      </c>
      <c r="R379" s="57">
        <v>1247000</v>
      </c>
      <c r="S379" s="15">
        <f t="shared" si="243"/>
        <v>2282000</v>
      </c>
      <c r="T379" s="14">
        <f t="shared" si="223"/>
        <v>83000</v>
      </c>
      <c r="U379" s="14">
        <f t="shared" si="224"/>
        <v>54000</v>
      </c>
      <c r="V379" s="14">
        <f t="shared" si="225"/>
        <v>381000</v>
      </c>
      <c r="W379" s="14">
        <f t="shared" si="226"/>
        <v>247000</v>
      </c>
      <c r="X379" s="70">
        <v>1</v>
      </c>
      <c r="Y379" s="14">
        <f t="shared" si="227"/>
        <v>54000</v>
      </c>
      <c r="Z379" s="15">
        <f t="shared" si="228"/>
        <v>247000</v>
      </c>
      <c r="AA379" s="57">
        <v>2573669</v>
      </c>
      <c r="AB379" s="57">
        <v>909192.03875968989</v>
      </c>
      <c r="AC379" s="15">
        <f t="shared" si="205"/>
        <v>1664476.9612403102</v>
      </c>
      <c r="AD379" s="14">
        <f t="shared" si="229"/>
        <v>1336331</v>
      </c>
      <c r="AE379" s="15">
        <f t="shared" si="230"/>
        <v>1336331</v>
      </c>
      <c r="AF379" s="70">
        <v>1</v>
      </c>
      <c r="AG379" s="70">
        <v>0</v>
      </c>
      <c r="AH379" s="14">
        <f t="shared" si="206"/>
        <v>1336331</v>
      </c>
      <c r="AI379" s="15">
        <f t="shared" si="207"/>
        <v>1336331</v>
      </c>
      <c r="AJ379" s="16">
        <f t="shared" si="231"/>
        <v>2</v>
      </c>
      <c r="AK379" s="71">
        <v>3</v>
      </c>
      <c r="AL379" s="72">
        <v>5.2555040428474031E-2</v>
      </c>
      <c r="AM379" s="18">
        <f t="shared" si="208"/>
        <v>0.99149957133873945</v>
      </c>
      <c r="AN379" s="14">
        <f t="shared" si="232"/>
        <v>244900.39412066864</v>
      </c>
      <c r="AO379" s="15">
        <f t="shared" si="233"/>
        <v>244900.39412066864</v>
      </c>
      <c r="AP379" s="16">
        <f t="shared" si="234"/>
        <v>2</v>
      </c>
      <c r="AQ379" s="19">
        <f t="shared" si="235"/>
        <v>3</v>
      </c>
      <c r="AR379" s="17">
        <f t="shared" si="236"/>
        <v>5.2555040428474031E-2</v>
      </c>
      <c r="AS379" s="18">
        <f t="shared" si="209"/>
        <v>0.99149957133873945</v>
      </c>
      <c r="AT379" s="73">
        <v>0.89014911840146116</v>
      </c>
      <c r="AU379" s="14">
        <f t="shared" si="210"/>
        <v>1179422.3138123469</v>
      </c>
      <c r="AV379" s="15">
        <f t="shared" si="240"/>
        <v>1179422.3138123469</v>
      </c>
      <c r="AW379" s="74">
        <v>7.3309423347455327E-2</v>
      </c>
      <c r="AX379" s="14">
        <f t="shared" si="211"/>
        <v>97965.65501132833</v>
      </c>
      <c r="AY379" s="15">
        <f t="shared" si="212"/>
        <v>86462.76970870464</v>
      </c>
      <c r="AZ379" s="75">
        <v>1.9599999999999999E-2</v>
      </c>
      <c r="BA379" s="20">
        <f t="shared" si="213"/>
        <v>26192.087599999999</v>
      </c>
      <c r="BB379" s="20">
        <f t="shared" si="214"/>
        <v>25969.443627866713</v>
      </c>
      <c r="BC379" s="20">
        <f t="shared" si="215"/>
        <v>26192.087599999999</v>
      </c>
      <c r="BD379" s="21">
        <f t="shared" si="216"/>
        <v>25969.443627866713</v>
      </c>
      <c r="BE379" s="20">
        <f t="shared" si="237"/>
        <v>1213488.7426113284</v>
      </c>
      <c r="BF379" s="20">
        <f t="shared" si="241"/>
        <v>1046954.1330282496</v>
      </c>
      <c r="BG379" s="22">
        <f t="shared" si="244"/>
        <v>617523.03875968978</v>
      </c>
      <c r="BH379" s="22">
        <f t="shared" si="217"/>
        <v>-429431.09426855983</v>
      </c>
      <c r="BI379" s="53">
        <v>1</v>
      </c>
      <c r="BJ379" s="22">
        <f t="shared" si="238"/>
        <v>595965.70385163859</v>
      </c>
      <c r="BK379" s="22">
        <f t="shared" si="239"/>
        <v>429431.09426855983</v>
      </c>
      <c r="BL379" s="23">
        <f t="shared" si="242"/>
        <v>1046954.1330282496</v>
      </c>
    </row>
    <row r="380" spans="1:64" hidden="1" x14ac:dyDescent="0.25">
      <c r="A380" s="53">
        <v>4</v>
      </c>
      <c r="B380" s="53" t="s">
        <v>63</v>
      </c>
      <c r="C380" s="54" t="s">
        <v>64</v>
      </c>
      <c r="D380" s="54">
        <v>45535</v>
      </c>
      <c r="E380" s="55" t="s">
        <v>71</v>
      </c>
      <c r="F380" s="55" t="s">
        <v>66</v>
      </c>
      <c r="G380" s="56">
        <v>2025</v>
      </c>
      <c r="H380" s="57">
        <v>1158000</v>
      </c>
      <c r="I380" s="14">
        <f t="shared" si="218"/>
        <v>2751999.9999999995</v>
      </c>
      <c r="J380" s="67">
        <v>3909999.9999999995</v>
      </c>
      <c r="K380" s="57">
        <v>410000</v>
      </c>
      <c r="L380" s="14">
        <f t="shared" si="219"/>
        <v>970999.99999999977</v>
      </c>
      <c r="M380" s="67">
        <v>1380999.9999999998</v>
      </c>
      <c r="N380" s="14">
        <f t="shared" si="220"/>
        <v>748000</v>
      </c>
      <c r="O380" s="14">
        <f t="shared" si="221"/>
        <v>1780999.9999999998</v>
      </c>
      <c r="P380" s="15">
        <f t="shared" si="222"/>
        <v>2529000</v>
      </c>
      <c r="Q380" s="57">
        <v>969000</v>
      </c>
      <c r="R380" s="57">
        <v>343000</v>
      </c>
      <c r="S380" s="15">
        <f t="shared" si="243"/>
        <v>626000</v>
      </c>
      <c r="T380" s="14">
        <f t="shared" si="223"/>
        <v>189000</v>
      </c>
      <c r="U380" s="14">
        <f t="shared" si="224"/>
        <v>122000</v>
      </c>
      <c r="V380" s="14">
        <f t="shared" si="225"/>
        <v>2940999.9999999995</v>
      </c>
      <c r="W380" s="14">
        <f t="shared" si="226"/>
        <v>1903000</v>
      </c>
      <c r="X380" s="70">
        <v>0</v>
      </c>
      <c r="Y380" s="14">
        <f t="shared" si="227"/>
        <v>0</v>
      </c>
      <c r="Z380" s="15">
        <f t="shared" si="228"/>
        <v>0</v>
      </c>
      <c r="AA380" s="57">
        <v>0</v>
      </c>
      <c r="AB380" s="57">
        <v>0</v>
      </c>
      <c r="AC380" s="15">
        <f t="shared" si="205"/>
        <v>0</v>
      </c>
      <c r="AD380" s="14">
        <f t="shared" si="229"/>
        <v>3909999.9999999995</v>
      </c>
      <c r="AE380" s="15">
        <f t="shared" si="230"/>
        <v>0</v>
      </c>
      <c r="AF380" s="70">
        <v>0</v>
      </c>
      <c r="AG380" s="70">
        <v>0</v>
      </c>
      <c r="AH380" s="14">
        <f t="shared" si="206"/>
        <v>0</v>
      </c>
      <c r="AI380" s="15">
        <f t="shared" si="207"/>
        <v>0</v>
      </c>
      <c r="AJ380" s="16">
        <f t="shared" si="231"/>
        <v>10</v>
      </c>
      <c r="AK380" s="71">
        <v>15</v>
      </c>
      <c r="AL380" s="72">
        <v>5.2337707133441276E-2</v>
      </c>
      <c r="AM380" s="18">
        <f t="shared" si="208"/>
        <v>0.958379222718863</v>
      </c>
      <c r="AN380" s="14">
        <f t="shared" si="232"/>
        <v>1823795.6608339963</v>
      </c>
      <c r="AO380" s="15">
        <f t="shared" si="233"/>
        <v>0</v>
      </c>
      <c r="AP380" s="16">
        <f t="shared" si="234"/>
        <v>10</v>
      </c>
      <c r="AQ380" s="19">
        <f t="shared" si="235"/>
        <v>15</v>
      </c>
      <c r="AR380" s="17">
        <f t="shared" si="236"/>
        <v>5.2337707133441276E-2</v>
      </c>
      <c r="AS380" s="18">
        <f t="shared" si="209"/>
        <v>0.958379222718863</v>
      </c>
      <c r="AT380" s="73">
        <v>0.89014911840146116</v>
      </c>
      <c r="AU380" s="14">
        <f t="shared" si="210"/>
        <v>0</v>
      </c>
      <c r="AV380" s="15">
        <f t="shared" si="240"/>
        <v>0</v>
      </c>
      <c r="AW380" s="74">
        <v>0</v>
      </c>
      <c r="AX380" s="14">
        <f t="shared" si="211"/>
        <v>0</v>
      </c>
      <c r="AY380" s="15">
        <f t="shared" si="212"/>
        <v>0</v>
      </c>
      <c r="AZ380" s="75">
        <v>0</v>
      </c>
      <c r="BA380" s="20">
        <f t="shared" si="213"/>
        <v>0</v>
      </c>
      <c r="BB380" s="20">
        <f t="shared" si="214"/>
        <v>0</v>
      </c>
      <c r="BC380" s="20">
        <f t="shared" si="215"/>
        <v>0</v>
      </c>
      <c r="BD380" s="21">
        <f t="shared" si="216"/>
        <v>0</v>
      </c>
      <c r="BE380" s="20">
        <f t="shared" si="237"/>
        <v>0</v>
      </c>
      <c r="BF380" s="20">
        <f t="shared" si="241"/>
        <v>0</v>
      </c>
      <c r="BG380" s="22">
        <f t="shared" si="244"/>
        <v>626000</v>
      </c>
      <c r="BH380" s="22">
        <f t="shared" si="217"/>
        <v>626000</v>
      </c>
      <c r="BI380" s="53">
        <v>0</v>
      </c>
      <c r="BJ380" s="22">
        <f t="shared" si="238"/>
        <v>0</v>
      </c>
      <c r="BK380" s="22">
        <f t="shared" si="239"/>
        <v>0</v>
      </c>
      <c r="BL380" s="23">
        <f t="shared" si="242"/>
        <v>626000</v>
      </c>
    </row>
    <row r="381" spans="1:64" hidden="1" x14ac:dyDescent="0.25">
      <c r="A381" s="53">
        <v>4</v>
      </c>
      <c r="B381" s="53" t="s">
        <v>63</v>
      </c>
      <c r="C381" s="54" t="s">
        <v>64</v>
      </c>
      <c r="D381" s="54">
        <v>45565</v>
      </c>
      <c r="E381" s="55" t="s">
        <v>65</v>
      </c>
      <c r="F381" s="55" t="s">
        <v>66</v>
      </c>
      <c r="G381" s="56">
        <v>2023</v>
      </c>
      <c r="H381" s="57">
        <v>525829018</v>
      </c>
      <c r="I381" s="14">
        <f t="shared" si="218"/>
        <v>0</v>
      </c>
      <c r="J381" s="67">
        <v>525829018</v>
      </c>
      <c r="K381" s="57">
        <v>157396496</v>
      </c>
      <c r="L381" s="14">
        <f t="shared" si="219"/>
        <v>0</v>
      </c>
      <c r="M381" s="67">
        <v>157396496</v>
      </c>
      <c r="N381" s="14">
        <f t="shared" si="220"/>
        <v>368432522</v>
      </c>
      <c r="O381" s="14">
        <f t="shared" si="221"/>
        <v>0</v>
      </c>
      <c r="P381" s="15">
        <f t="shared" si="222"/>
        <v>368432522</v>
      </c>
      <c r="Q381" s="57">
        <v>525829018</v>
      </c>
      <c r="R381" s="57">
        <v>157396496</v>
      </c>
      <c r="S381" s="15">
        <f t="shared" si="243"/>
        <v>368432522</v>
      </c>
      <c r="T381" s="14">
        <f t="shared" si="223"/>
        <v>0</v>
      </c>
      <c r="U381" s="14">
        <f t="shared" si="224"/>
        <v>0</v>
      </c>
      <c r="V381" s="14">
        <f t="shared" si="225"/>
        <v>0</v>
      </c>
      <c r="W381" s="14">
        <f t="shared" si="226"/>
        <v>0</v>
      </c>
      <c r="X381" s="70">
        <v>1</v>
      </c>
      <c r="Y381" s="14">
        <f t="shared" si="227"/>
        <v>0</v>
      </c>
      <c r="Z381" s="15">
        <f t="shared" si="228"/>
        <v>0</v>
      </c>
      <c r="AA381" s="57">
        <v>525829018</v>
      </c>
      <c r="AB381" s="57">
        <v>157396496</v>
      </c>
      <c r="AC381" s="15">
        <f t="shared" si="205"/>
        <v>368432522</v>
      </c>
      <c r="AD381" s="14">
        <f t="shared" si="229"/>
        <v>0</v>
      </c>
      <c r="AE381" s="15">
        <f t="shared" si="230"/>
        <v>0</v>
      </c>
      <c r="AF381" s="70">
        <v>1.22</v>
      </c>
      <c r="AG381" s="70">
        <v>0</v>
      </c>
      <c r="AH381" s="14">
        <f t="shared" si="206"/>
        <v>0</v>
      </c>
      <c r="AI381" s="15">
        <f t="shared" si="207"/>
        <v>0</v>
      </c>
      <c r="AJ381" s="16">
        <f t="shared" si="231"/>
        <v>0</v>
      </c>
      <c r="AK381" s="71">
        <v>0</v>
      </c>
      <c r="AL381" s="72">
        <v>0</v>
      </c>
      <c r="AM381" s="18">
        <f t="shared" si="208"/>
        <v>1</v>
      </c>
      <c r="AN381" s="14">
        <f t="shared" si="232"/>
        <v>0</v>
      </c>
      <c r="AO381" s="15">
        <f t="shared" si="233"/>
        <v>0</v>
      </c>
      <c r="AP381" s="16">
        <f t="shared" si="234"/>
        <v>0</v>
      </c>
      <c r="AQ381" s="19">
        <f t="shared" si="235"/>
        <v>0</v>
      </c>
      <c r="AR381" s="17">
        <f t="shared" si="236"/>
        <v>0</v>
      </c>
      <c r="AS381" s="18">
        <f t="shared" si="209"/>
        <v>1</v>
      </c>
      <c r="AT381" s="73">
        <v>0.88450765268544418</v>
      </c>
      <c r="AU381" s="14">
        <f t="shared" si="210"/>
        <v>0</v>
      </c>
      <c r="AV381" s="15">
        <f t="shared" si="240"/>
        <v>0</v>
      </c>
      <c r="AW381" s="74">
        <v>7.2144853467420111E-2</v>
      </c>
      <c r="AX381" s="14">
        <f t="shared" si="211"/>
        <v>0</v>
      </c>
      <c r="AY381" s="15">
        <f t="shared" si="212"/>
        <v>0</v>
      </c>
      <c r="AZ381" s="75">
        <v>2.3E-3</v>
      </c>
      <c r="BA381" s="20">
        <f t="shared" si="213"/>
        <v>0</v>
      </c>
      <c r="BB381" s="20">
        <f t="shared" si="214"/>
        <v>0</v>
      </c>
      <c r="BC381" s="20">
        <f t="shared" si="215"/>
        <v>0</v>
      </c>
      <c r="BD381" s="21">
        <f t="shared" si="216"/>
        <v>0</v>
      </c>
      <c r="BE381" s="20">
        <f t="shared" si="237"/>
        <v>0</v>
      </c>
      <c r="BF381" s="20">
        <f t="shared" si="241"/>
        <v>0</v>
      </c>
      <c r="BG381" s="22">
        <f t="shared" si="244"/>
        <v>0</v>
      </c>
      <c r="BH381" s="22">
        <f t="shared" si="217"/>
        <v>0</v>
      </c>
      <c r="BI381" s="53">
        <v>1</v>
      </c>
      <c r="BJ381" s="22">
        <f t="shared" si="238"/>
        <v>0</v>
      </c>
      <c r="BK381" s="22">
        <f t="shared" si="239"/>
        <v>0</v>
      </c>
      <c r="BL381" s="23">
        <f t="shared" si="242"/>
        <v>0</v>
      </c>
    </row>
    <row r="382" spans="1:64" hidden="1" x14ac:dyDescent="0.25">
      <c r="A382" s="53">
        <v>4</v>
      </c>
      <c r="B382" s="53" t="s">
        <v>63</v>
      </c>
      <c r="C382" s="54" t="s">
        <v>64</v>
      </c>
      <c r="D382" s="54">
        <v>45565</v>
      </c>
      <c r="E382" s="55" t="s">
        <v>65</v>
      </c>
      <c r="F382" s="55" t="s">
        <v>66</v>
      </c>
      <c r="G382" s="56">
        <v>2024</v>
      </c>
      <c r="H382" s="57">
        <v>540604000</v>
      </c>
      <c r="I382" s="14">
        <f t="shared" si="218"/>
        <v>14202000</v>
      </c>
      <c r="J382" s="67">
        <v>554806000</v>
      </c>
      <c r="K382" s="57">
        <v>171424000</v>
      </c>
      <c r="L382" s="14">
        <f t="shared" si="219"/>
        <v>4503000</v>
      </c>
      <c r="M382" s="67">
        <v>175927000</v>
      </c>
      <c r="N382" s="14">
        <f t="shared" si="220"/>
        <v>369180000</v>
      </c>
      <c r="O382" s="14">
        <f t="shared" si="221"/>
        <v>9699000</v>
      </c>
      <c r="P382" s="15">
        <f t="shared" si="222"/>
        <v>378879000</v>
      </c>
      <c r="Q382" s="57">
        <v>528052000</v>
      </c>
      <c r="R382" s="57">
        <v>167444000</v>
      </c>
      <c r="S382" s="15">
        <f t="shared" si="243"/>
        <v>360608000</v>
      </c>
      <c r="T382" s="14">
        <f t="shared" si="223"/>
        <v>12552000</v>
      </c>
      <c r="U382" s="14">
        <f t="shared" si="224"/>
        <v>8572000</v>
      </c>
      <c r="V382" s="14">
        <f t="shared" si="225"/>
        <v>26754000</v>
      </c>
      <c r="W382" s="14">
        <f t="shared" si="226"/>
        <v>18271000</v>
      </c>
      <c r="X382" s="70">
        <v>1</v>
      </c>
      <c r="Y382" s="14">
        <f t="shared" si="227"/>
        <v>8572000</v>
      </c>
      <c r="Z382" s="15">
        <f t="shared" si="228"/>
        <v>18271000</v>
      </c>
      <c r="AA382" s="57">
        <v>420048463</v>
      </c>
      <c r="AB382" s="57">
        <v>133196180.05288899</v>
      </c>
      <c r="AC382" s="15">
        <f t="shared" si="205"/>
        <v>286852282.94711101</v>
      </c>
      <c r="AD382" s="14">
        <f t="shared" si="229"/>
        <v>134757537</v>
      </c>
      <c r="AE382" s="15">
        <f t="shared" si="230"/>
        <v>134757537</v>
      </c>
      <c r="AF382" s="70">
        <v>1.26</v>
      </c>
      <c r="AG382" s="70">
        <v>0</v>
      </c>
      <c r="AH382" s="14">
        <f t="shared" si="206"/>
        <v>169794496.62</v>
      </c>
      <c r="AI382" s="15">
        <f t="shared" si="207"/>
        <v>169794496.62</v>
      </c>
      <c r="AJ382" s="16">
        <f t="shared" si="231"/>
        <v>1.5</v>
      </c>
      <c r="AK382" s="71">
        <v>3</v>
      </c>
      <c r="AL382" s="72">
        <v>5.2555040428474031E-2</v>
      </c>
      <c r="AM382" s="18">
        <f t="shared" si="208"/>
        <v>0.99361788027511155</v>
      </c>
      <c r="AN382" s="14">
        <f t="shared" si="232"/>
        <v>18154392.290506564</v>
      </c>
      <c r="AO382" s="15">
        <f t="shared" si="233"/>
        <v>18154392.290506564</v>
      </c>
      <c r="AP382" s="16">
        <f t="shared" si="234"/>
        <v>1.5</v>
      </c>
      <c r="AQ382" s="19">
        <f t="shared" si="235"/>
        <v>3</v>
      </c>
      <c r="AR382" s="17">
        <f t="shared" si="236"/>
        <v>5.2555040428474031E-2</v>
      </c>
      <c r="AS382" s="18">
        <f t="shared" si="209"/>
        <v>0.99361788027511155</v>
      </c>
      <c r="AT382" s="73">
        <v>0.88450765268544418</v>
      </c>
      <c r="AU382" s="14">
        <f t="shared" si="210"/>
        <v>149226035.98248282</v>
      </c>
      <c r="AV382" s="15">
        <f t="shared" si="240"/>
        <v>149226035.98248282</v>
      </c>
      <c r="AW382" s="74">
        <v>7.2144853467420111E-2</v>
      </c>
      <c r="AX382" s="14">
        <f t="shared" si="211"/>
        <v>12249799.07822426</v>
      </c>
      <c r="AY382" s="15">
        <f t="shared" si="212"/>
        <v>10765890.499480184</v>
      </c>
      <c r="AZ382" s="75">
        <v>2.3E-3</v>
      </c>
      <c r="BA382" s="20">
        <f t="shared" si="213"/>
        <v>309942.33509999997</v>
      </c>
      <c r="BB382" s="20">
        <f t="shared" si="214"/>
        <v>307964.24600958027</v>
      </c>
      <c r="BC382" s="20">
        <f t="shared" si="215"/>
        <v>309942.33509999997</v>
      </c>
      <c r="BD382" s="21">
        <f t="shared" si="216"/>
        <v>307964.24600958027</v>
      </c>
      <c r="BE382" s="20">
        <f t="shared" si="237"/>
        <v>164083238.03332427</v>
      </c>
      <c r="BF382" s="20">
        <f t="shared" si="241"/>
        <v>142145498.43746603</v>
      </c>
      <c r="BG382" s="22">
        <f t="shared" si="244"/>
        <v>73755717.052888989</v>
      </c>
      <c r="BH382" s="22">
        <f t="shared" si="217"/>
        <v>-68389781.384577036</v>
      </c>
      <c r="BI382" s="53">
        <v>1</v>
      </c>
      <c r="BJ382" s="22">
        <f t="shared" si="238"/>
        <v>90327520.980435282</v>
      </c>
      <c r="BK382" s="22">
        <f t="shared" si="239"/>
        <v>68389781.384577036</v>
      </c>
      <c r="BL382" s="23">
        <f t="shared" si="242"/>
        <v>142145498.43746603</v>
      </c>
    </row>
    <row r="383" spans="1:64" hidden="1" x14ac:dyDescent="0.25">
      <c r="A383" s="53">
        <v>4</v>
      </c>
      <c r="B383" s="53" t="s">
        <v>63</v>
      </c>
      <c r="C383" s="54" t="s">
        <v>64</v>
      </c>
      <c r="D383" s="54">
        <v>45565</v>
      </c>
      <c r="E383" s="55" t="s">
        <v>65</v>
      </c>
      <c r="F383" s="55" t="s">
        <v>66</v>
      </c>
      <c r="G383" s="56">
        <v>2025</v>
      </c>
      <c r="H383" s="57">
        <v>170482000</v>
      </c>
      <c r="I383" s="14">
        <f t="shared" si="218"/>
        <v>390876379.02541041</v>
      </c>
      <c r="J383" s="67">
        <v>561358379.02541041</v>
      </c>
      <c r="K383" s="57">
        <v>54060000</v>
      </c>
      <c r="L383" s="14">
        <f t="shared" si="219"/>
        <v>126011842.60804909</v>
      </c>
      <c r="M383" s="67">
        <v>180071842.60804909</v>
      </c>
      <c r="N383" s="14">
        <f t="shared" si="220"/>
        <v>116422000</v>
      </c>
      <c r="O383" s="14">
        <f t="shared" si="221"/>
        <v>264864536.41736132</v>
      </c>
      <c r="P383" s="15">
        <f t="shared" si="222"/>
        <v>381286536.41736132</v>
      </c>
      <c r="Q383" s="57">
        <v>138681000</v>
      </c>
      <c r="R383" s="57">
        <v>43976000</v>
      </c>
      <c r="S383" s="15">
        <f t="shared" si="243"/>
        <v>94705000</v>
      </c>
      <c r="T383" s="14">
        <f t="shared" si="223"/>
        <v>31801000</v>
      </c>
      <c r="U383" s="14">
        <f t="shared" si="224"/>
        <v>21717000</v>
      </c>
      <c r="V383" s="14">
        <f t="shared" si="225"/>
        <v>422677379.02541041</v>
      </c>
      <c r="W383" s="14">
        <f t="shared" si="226"/>
        <v>286581536.41736132</v>
      </c>
      <c r="X383" s="70">
        <v>0</v>
      </c>
      <c r="Y383" s="14">
        <f t="shared" si="227"/>
        <v>0</v>
      </c>
      <c r="Z383" s="15">
        <f t="shared" si="228"/>
        <v>0</v>
      </c>
      <c r="AA383" s="57">
        <v>0</v>
      </c>
      <c r="AB383" s="57">
        <v>0</v>
      </c>
      <c r="AC383" s="15">
        <f t="shared" si="205"/>
        <v>0</v>
      </c>
      <c r="AD383" s="14">
        <f t="shared" si="229"/>
        <v>561358379.02541041</v>
      </c>
      <c r="AE383" s="15">
        <f t="shared" si="230"/>
        <v>0</v>
      </c>
      <c r="AF383" s="70">
        <v>0</v>
      </c>
      <c r="AG383" s="70">
        <v>0</v>
      </c>
      <c r="AH383" s="14">
        <f t="shared" si="206"/>
        <v>0</v>
      </c>
      <c r="AI383" s="15">
        <f t="shared" si="207"/>
        <v>0</v>
      </c>
      <c r="AJ383" s="16">
        <f t="shared" si="231"/>
        <v>9</v>
      </c>
      <c r="AK383" s="71">
        <v>9</v>
      </c>
      <c r="AL383" s="72">
        <v>5.2555040428474031E-2</v>
      </c>
      <c r="AM383" s="18">
        <f t="shared" si="208"/>
        <v>0.96231307919562947</v>
      </c>
      <c r="AN383" s="14">
        <f t="shared" si="232"/>
        <v>275781160.75040537</v>
      </c>
      <c r="AO383" s="15">
        <f t="shared" si="233"/>
        <v>0</v>
      </c>
      <c r="AP383" s="16">
        <f t="shared" si="234"/>
        <v>9</v>
      </c>
      <c r="AQ383" s="19">
        <f t="shared" si="235"/>
        <v>9</v>
      </c>
      <c r="AR383" s="17">
        <f t="shared" si="236"/>
        <v>5.2555040428474031E-2</v>
      </c>
      <c r="AS383" s="18">
        <f t="shared" si="209"/>
        <v>0.96231307919562947</v>
      </c>
      <c r="AT383" s="73">
        <v>0.88450765268544418</v>
      </c>
      <c r="AU383" s="14">
        <f t="shared" si="210"/>
        <v>0</v>
      </c>
      <c r="AV383" s="15">
        <f t="shared" si="240"/>
        <v>0</v>
      </c>
      <c r="AW383" s="74">
        <v>0</v>
      </c>
      <c r="AX383" s="14">
        <f t="shared" si="211"/>
        <v>0</v>
      </c>
      <c r="AY383" s="15">
        <f t="shared" si="212"/>
        <v>0</v>
      </c>
      <c r="AZ383" s="75">
        <v>0</v>
      </c>
      <c r="BA383" s="20">
        <f t="shared" si="213"/>
        <v>0</v>
      </c>
      <c r="BB383" s="20">
        <f t="shared" si="214"/>
        <v>0</v>
      </c>
      <c r="BC383" s="20">
        <f t="shared" si="215"/>
        <v>0</v>
      </c>
      <c r="BD383" s="21">
        <f t="shared" si="216"/>
        <v>0</v>
      </c>
      <c r="BE383" s="20">
        <f t="shared" si="237"/>
        <v>0</v>
      </c>
      <c r="BF383" s="20">
        <f t="shared" si="241"/>
        <v>0</v>
      </c>
      <c r="BG383" s="22">
        <f t="shared" si="244"/>
        <v>94705000</v>
      </c>
      <c r="BH383" s="22">
        <f t="shared" si="217"/>
        <v>94705000</v>
      </c>
      <c r="BI383" s="53">
        <v>0</v>
      </c>
      <c r="BJ383" s="22">
        <f t="shared" si="238"/>
        <v>0</v>
      </c>
      <c r="BK383" s="22">
        <f t="shared" si="239"/>
        <v>0</v>
      </c>
      <c r="BL383" s="23">
        <f t="shared" si="242"/>
        <v>94705000</v>
      </c>
    </row>
    <row r="384" spans="1:64" hidden="1" x14ac:dyDescent="0.25">
      <c r="A384" s="53">
        <v>4</v>
      </c>
      <c r="B384" s="53" t="s">
        <v>63</v>
      </c>
      <c r="C384" s="54" t="s">
        <v>64</v>
      </c>
      <c r="D384" s="54">
        <v>45565</v>
      </c>
      <c r="E384" s="55" t="s">
        <v>67</v>
      </c>
      <c r="F384" s="55" t="s">
        <v>66</v>
      </c>
      <c r="G384" s="56">
        <v>2023</v>
      </c>
      <c r="H384" s="57">
        <v>318418348</v>
      </c>
      <c r="I384" s="14">
        <f t="shared" si="218"/>
        <v>0</v>
      </c>
      <c r="J384" s="67">
        <v>318418348</v>
      </c>
      <c r="K384" s="57">
        <v>103037846</v>
      </c>
      <c r="L384" s="14">
        <f t="shared" si="219"/>
        <v>0</v>
      </c>
      <c r="M384" s="67">
        <v>103037846</v>
      </c>
      <c r="N384" s="14">
        <f t="shared" si="220"/>
        <v>215380502</v>
      </c>
      <c r="O384" s="14">
        <f t="shared" si="221"/>
        <v>0</v>
      </c>
      <c r="P384" s="15">
        <f t="shared" si="222"/>
        <v>215380502</v>
      </c>
      <c r="Q384" s="57">
        <v>318418348</v>
      </c>
      <c r="R384" s="57">
        <v>103037846</v>
      </c>
      <c r="S384" s="15">
        <f t="shared" si="243"/>
        <v>215380502</v>
      </c>
      <c r="T384" s="14">
        <f t="shared" si="223"/>
        <v>0</v>
      </c>
      <c r="U384" s="14">
        <f t="shared" si="224"/>
        <v>0</v>
      </c>
      <c r="V384" s="14">
        <f t="shared" si="225"/>
        <v>0</v>
      </c>
      <c r="W384" s="14">
        <f t="shared" si="226"/>
        <v>0</v>
      </c>
      <c r="X384" s="70">
        <v>1</v>
      </c>
      <c r="Y384" s="14">
        <f t="shared" si="227"/>
        <v>0</v>
      </c>
      <c r="Z384" s="15">
        <f t="shared" si="228"/>
        <v>0</v>
      </c>
      <c r="AA384" s="57">
        <v>318418348</v>
      </c>
      <c r="AB384" s="57">
        <v>103037846</v>
      </c>
      <c r="AC384" s="15">
        <f t="shared" si="205"/>
        <v>215380502</v>
      </c>
      <c r="AD384" s="14">
        <f t="shared" si="229"/>
        <v>0</v>
      </c>
      <c r="AE384" s="15">
        <f t="shared" si="230"/>
        <v>0</v>
      </c>
      <c r="AF384" s="70">
        <v>0.78900000000000003</v>
      </c>
      <c r="AG384" s="70">
        <v>0</v>
      </c>
      <c r="AH384" s="14">
        <f t="shared" si="206"/>
        <v>0</v>
      </c>
      <c r="AI384" s="15">
        <f t="shared" si="207"/>
        <v>0</v>
      </c>
      <c r="AJ384" s="16">
        <f t="shared" si="231"/>
        <v>0</v>
      </c>
      <c r="AK384" s="71">
        <v>0</v>
      </c>
      <c r="AL384" s="72">
        <v>0</v>
      </c>
      <c r="AM384" s="18">
        <f t="shared" si="208"/>
        <v>1</v>
      </c>
      <c r="AN384" s="14">
        <f t="shared" si="232"/>
        <v>0</v>
      </c>
      <c r="AO384" s="15">
        <f t="shared" si="233"/>
        <v>0</v>
      </c>
      <c r="AP384" s="16">
        <f t="shared" si="234"/>
        <v>0</v>
      </c>
      <c r="AQ384" s="19">
        <f t="shared" si="235"/>
        <v>0</v>
      </c>
      <c r="AR384" s="17">
        <f t="shared" si="236"/>
        <v>0</v>
      </c>
      <c r="AS384" s="18">
        <f t="shared" si="209"/>
        <v>1</v>
      </c>
      <c r="AT384" s="73">
        <v>0.86443752692586795</v>
      </c>
      <c r="AU384" s="14">
        <f t="shared" si="210"/>
        <v>0</v>
      </c>
      <c r="AV384" s="15">
        <f t="shared" si="240"/>
        <v>0</v>
      </c>
      <c r="AW384" s="74">
        <v>9.7948479432115043E-2</v>
      </c>
      <c r="AX384" s="14">
        <f t="shared" si="211"/>
        <v>0</v>
      </c>
      <c r="AY384" s="15">
        <f t="shared" si="212"/>
        <v>0</v>
      </c>
      <c r="AZ384" s="75">
        <v>3.2000000000000002E-3</v>
      </c>
      <c r="BA384" s="20">
        <f t="shared" si="213"/>
        <v>0</v>
      </c>
      <c r="BB384" s="20">
        <f t="shared" si="214"/>
        <v>0</v>
      </c>
      <c r="BC384" s="20">
        <f t="shared" si="215"/>
        <v>0</v>
      </c>
      <c r="BD384" s="21">
        <f t="shared" si="216"/>
        <v>0</v>
      </c>
      <c r="BE384" s="20">
        <f t="shared" si="237"/>
        <v>0</v>
      </c>
      <c r="BF384" s="20">
        <f t="shared" si="241"/>
        <v>0</v>
      </c>
      <c r="BG384" s="22">
        <f t="shared" si="244"/>
        <v>0</v>
      </c>
      <c r="BH384" s="22">
        <f t="shared" si="217"/>
        <v>0</v>
      </c>
      <c r="BI384" s="53">
        <v>1</v>
      </c>
      <c r="BJ384" s="22">
        <f t="shared" si="238"/>
        <v>0</v>
      </c>
      <c r="BK384" s="22">
        <f t="shared" si="239"/>
        <v>0</v>
      </c>
      <c r="BL384" s="23">
        <f t="shared" si="242"/>
        <v>0</v>
      </c>
    </row>
    <row r="385" spans="1:64" hidden="1" x14ac:dyDescent="0.25">
      <c r="A385" s="53">
        <v>4</v>
      </c>
      <c r="B385" s="53" t="s">
        <v>63</v>
      </c>
      <c r="C385" s="54" t="s">
        <v>64</v>
      </c>
      <c r="D385" s="54">
        <v>45565</v>
      </c>
      <c r="E385" s="55" t="s">
        <v>67</v>
      </c>
      <c r="F385" s="55" t="s">
        <v>66</v>
      </c>
      <c r="G385" s="56">
        <v>2024</v>
      </c>
      <c r="H385" s="57">
        <v>303986000</v>
      </c>
      <c r="I385" s="14">
        <f t="shared" si="218"/>
        <v>9456000</v>
      </c>
      <c r="J385" s="67">
        <v>313442000</v>
      </c>
      <c r="K385" s="57">
        <v>107915000</v>
      </c>
      <c r="L385" s="14">
        <f t="shared" si="219"/>
        <v>3356000</v>
      </c>
      <c r="M385" s="67">
        <v>111271000</v>
      </c>
      <c r="N385" s="14">
        <f t="shared" si="220"/>
        <v>196071000</v>
      </c>
      <c r="O385" s="14">
        <f t="shared" si="221"/>
        <v>6100000</v>
      </c>
      <c r="P385" s="15">
        <f t="shared" si="222"/>
        <v>202171000</v>
      </c>
      <c r="Q385" s="57">
        <v>295305000</v>
      </c>
      <c r="R385" s="57">
        <v>104833000</v>
      </c>
      <c r="S385" s="15">
        <f t="shared" si="243"/>
        <v>190472000</v>
      </c>
      <c r="T385" s="14">
        <f t="shared" si="223"/>
        <v>8681000</v>
      </c>
      <c r="U385" s="14">
        <f t="shared" si="224"/>
        <v>5599000</v>
      </c>
      <c r="V385" s="14">
        <f t="shared" si="225"/>
        <v>18137000</v>
      </c>
      <c r="W385" s="14">
        <f t="shared" si="226"/>
        <v>11699000</v>
      </c>
      <c r="X385" s="70">
        <v>1</v>
      </c>
      <c r="Y385" s="14">
        <f t="shared" si="227"/>
        <v>5599000</v>
      </c>
      <c r="Z385" s="15">
        <f t="shared" si="228"/>
        <v>11699000</v>
      </c>
      <c r="AA385" s="57">
        <v>238220968</v>
      </c>
      <c r="AB385" s="57">
        <v>84568420.130269155</v>
      </c>
      <c r="AC385" s="15">
        <f t="shared" si="205"/>
        <v>153652547.86973083</v>
      </c>
      <c r="AD385" s="14">
        <f t="shared" si="229"/>
        <v>75221032</v>
      </c>
      <c r="AE385" s="15">
        <f t="shared" si="230"/>
        <v>75221032</v>
      </c>
      <c r="AF385" s="70">
        <v>0.80800000000000005</v>
      </c>
      <c r="AG385" s="70">
        <v>0</v>
      </c>
      <c r="AH385" s="14">
        <f t="shared" si="206"/>
        <v>60778593.856000006</v>
      </c>
      <c r="AI385" s="15">
        <f t="shared" si="207"/>
        <v>60778593.856000006</v>
      </c>
      <c r="AJ385" s="16">
        <f t="shared" si="231"/>
        <v>1.5</v>
      </c>
      <c r="AK385" s="71">
        <v>3</v>
      </c>
      <c r="AL385" s="72">
        <v>5.2555040428474031E-2</v>
      </c>
      <c r="AM385" s="18">
        <f t="shared" si="208"/>
        <v>0.99361788027511155</v>
      </c>
      <c r="AN385" s="14">
        <f t="shared" si="232"/>
        <v>11624335.58133853</v>
      </c>
      <c r="AO385" s="15">
        <f t="shared" si="233"/>
        <v>11624335.58133853</v>
      </c>
      <c r="AP385" s="16">
        <f t="shared" si="234"/>
        <v>1.5</v>
      </c>
      <c r="AQ385" s="19">
        <f t="shared" si="235"/>
        <v>3</v>
      </c>
      <c r="AR385" s="17">
        <f t="shared" si="236"/>
        <v>5.2555040428474031E-2</v>
      </c>
      <c r="AS385" s="18">
        <f t="shared" si="209"/>
        <v>0.99361788027511155</v>
      </c>
      <c r="AT385" s="73">
        <v>0.86443752692586795</v>
      </c>
      <c r="AU385" s="14">
        <f t="shared" si="210"/>
        <v>52203985.276880778</v>
      </c>
      <c r="AV385" s="15">
        <f t="shared" si="240"/>
        <v>52203985.276880778</v>
      </c>
      <c r="AW385" s="74">
        <v>9.7948479432115043E-2</v>
      </c>
      <c r="AX385" s="14">
        <f t="shared" si="211"/>
        <v>5953170.8502172902</v>
      </c>
      <c r="AY385" s="15">
        <f t="shared" si="212"/>
        <v>5113300.9781669937</v>
      </c>
      <c r="AZ385" s="75">
        <v>3.2000000000000002E-3</v>
      </c>
      <c r="BA385" s="20">
        <f t="shared" si="213"/>
        <v>240707.30240000002</v>
      </c>
      <c r="BB385" s="20">
        <f t="shared" si="214"/>
        <v>239171.07957742829</v>
      </c>
      <c r="BC385" s="20">
        <f t="shared" si="215"/>
        <v>240707.30240000002</v>
      </c>
      <c r="BD385" s="21">
        <f t="shared" si="216"/>
        <v>239171.07957742829</v>
      </c>
      <c r="BE385" s="20">
        <f t="shared" si="237"/>
        <v>55273472.008617297</v>
      </c>
      <c r="BF385" s="20">
        <f t="shared" si="241"/>
        <v>45932121.753286667</v>
      </c>
      <c r="BG385" s="22">
        <f t="shared" si="244"/>
        <v>36819452.13026917</v>
      </c>
      <c r="BH385" s="22">
        <f t="shared" si="217"/>
        <v>-9112669.6230174974</v>
      </c>
      <c r="BI385" s="53">
        <v>1</v>
      </c>
      <c r="BJ385" s="22">
        <f t="shared" si="238"/>
        <v>18454019.878348127</v>
      </c>
      <c r="BK385" s="22">
        <f t="shared" si="239"/>
        <v>9112669.6230174974</v>
      </c>
      <c r="BL385" s="23">
        <f t="shared" si="242"/>
        <v>45932121.753286667</v>
      </c>
    </row>
    <row r="386" spans="1:64" hidden="1" x14ac:dyDescent="0.25">
      <c r="A386" s="53">
        <v>4</v>
      </c>
      <c r="B386" s="53" t="s">
        <v>63</v>
      </c>
      <c r="C386" s="54" t="s">
        <v>64</v>
      </c>
      <c r="D386" s="54">
        <v>45565</v>
      </c>
      <c r="E386" s="55" t="s">
        <v>67</v>
      </c>
      <c r="F386" s="55" t="s">
        <v>66</v>
      </c>
      <c r="G386" s="56">
        <v>2025</v>
      </c>
      <c r="H386" s="57">
        <v>99504000</v>
      </c>
      <c r="I386" s="14">
        <f t="shared" si="218"/>
        <v>238655136.65410393</v>
      </c>
      <c r="J386" s="67">
        <v>338159136.65410393</v>
      </c>
      <c r="K386" s="57">
        <v>35323000</v>
      </c>
      <c r="L386" s="14">
        <f t="shared" si="219"/>
        <v>86857692.188621759</v>
      </c>
      <c r="M386" s="67">
        <v>122180692.18862176</v>
      </c>
      <c r="N386" s="14">
        <f t="shared" si="220"/>
        <v>64181000</v>
      </c>
      <c r="O386" s="14">
        <f t="shared" si="221"/>
        <v>151797444.46548218</v>
      </c>
      <c r="P386" s="15">
        <f t="shared" si="222"/>
        <v>215978444.46548218</v>
      </c>
      <c r="Q386" s="57">
        <v>76959000</v>
      </c>
      <c r="R386" s="57">
        <v>27320000</v>
      </c>
      <c r="S386" s="15">
        <f t="shared" si="243"/>
        <v>49639000</v>
      </c>
      <c r="T386" s="14">
        <f t="shared" si="223"/>
        <v>22545000</v>
      </c>
      <c r="U386" s="14">
        <f t="shared" si="224"/>
        <v>14542000</v>
      </c>
      <c r="V386" s="14">
        <f t="shared" si="225"/>
        <v>261200136.65410393</v>
      </c>
      <c r="W386" s="14">
        <f t="shared" si="226"/>
        <v>166339444.46548218</v>
      </c>
      <c r="X386" s="70">
        <v>0</v>
      </c>
      <c r="Y386" s="14">
        <f t="shared" si="227"/>
        <v>0</v>
      </c>
      <c r="Z386" s="15">
        <f t="shared" si="228"/>
        <v>0</v>
      </c>
      <c r="AA386" s="57">
        <v>0</v>
      </c>
      <c r="AB386" s="57">
        <v>0</v>
      </c>
      <c r="AC386" s="15">
        <f t="shared" si="205"/>
        <v>0</v>
      </c>
      <c r="AD386" s="14">
        <f t="shared" si="229"/>
        <v>338159136.65410393</v>
      </c>
      <c r="AE386" s="15">
        <f t="shared" si="230"/>
        <v>0</v>
      </c>
      <c r="AF386" s="70">
        <v>0</v>
      </c>
      <c r="AG386" s="70">
        <v>0</v>
      </c>
      <c r="AH386" s="14">
        <f t="shared" si="206"/>
        <v>0</v>
      </c>
      <c r="AI386" s="15">
        <f t="shared" si="207"/>
        <v>0</v>
      </c>
      <c r="AJ386" s="16">
        <f t="shared" si="231"/>
        <v>9</v>
      </c>
      <c r="AK386" s="71">
        <v>9</v>
      </c>
      <c r="AL386" s="72">
        <v>5.2555040428474031E-2</v>
      </c>
      <c r="AM386" s="18">
        <f t="shared" si="208"/>
        <v>0.96231307919562947</v>
      </c>
      <c r="AN386" s="14">
        <f t="shared" si="232"/>
        <v>160070622.99526855</v>
      </c>
      <c r="AO386" s="15">
        <f t="shared" si="233"/>
        <v>0</v>
      </c>
      <c r="AP386" s="16">
        <f t="shared" si="234"/>
        <v>9</v>
      </c>
      <c r="AQ386" s="19">
        <f t="shared" si="235"/>
        <v>9</v>
      </c>
      <c r="AR386" s="17">
        <f t="shared" si="236"/>
        <v>5.2555040428474031E-2</v>
      </c>
      <c r="AS386" s="18">
        <f t="shared" si="209"/>
        <v>0.96231307919562947</v>
      </c>
      <c r="AT386" s="73">
        <v>0.86443752692586795</v>
      </c>
      <c r="AU386" s="14">
        <f t="shared" si="210"/>
        <v>0</v>
      </c>
      <c r="AV386" s="15">
        <f t="shared" si="240"/>
        <v>0</v>
      </c>
      <c r="AW386" s="74">
        <v>0</v>
      </c>
      <c r="AX386" s="14">
        <f t="shared" si="211"/>
        <v>0</v>
      </c>
      <c r="AY386" s="15">
        <f t="shared" si="212"/>
        <v>0</v>
      </c>
      <c r="AZ386" s="75">
        <v>0</v>
      </c>
      <c r="BA386" s="20">
        <f t="shared" si="213"/>
        <v>0</v>
      </c>
      <c r="BB386" s="20">
        <f t="shared" si="214"/>
        <v>0</v>
      </c>
      <c r="BC386" s="20">
        <f t="shared" si="215"/>
        <v>0</v>
      </c>
      <c r="BD386" s="21">
        <f t="shared" si="216"/>
        <v>0</v>
      </c>
      <c r="BE386" s="20">
        <f t="shared" si="237"/>
        <v>0</v>
      </c>
      <c r="BF386" s="20">
        <f t="shared" si="241"/>
        <v>0</v>
      </c>
      <c r="BG386" s="22">
        <f t="shared" si="244"/>
        <v>49639000</v>
      </c>
      <c r="BH386" s="22">
        <f t="shared" si="217"/>
        <v>49639000</v>
      </c>
      <c r="BI386" s="53">
        <v>0</v>
      </c>
      <c r="BJ386" s="22">
        <f t="shared" si="238"/>
        <v>0</v>
      </c>
      <c r="BK386" s="22">
        <f t="shared" si="239"/>
        <v>0</v>
      </c>
      <c r="BL386" s="23">
        <f t="shared" si="242"/>
        <v>49639000</v>
      </c>
    </row>
    <row r="387" spans="1:64" hidden="1" x14ac:dyDescent="0.25">
      <c r="A387" s="53">
        <v>4</v>
      </c>
      <c r="B387" s="53" t="s">
        <v>63</v>
      </c>
      <c r="C387" s="54" t="s">
        <v>64</v>
      </c>
      <c r="D387" s="54">
        <v>45565</v>
      </c>
      <c r="E387" s="55" t="s">
        <v>68</v>
      </c>
      <c r="F387" s="55" t="s">
        <v>66</v>
      </c>
      <c r="G387" s="56">
        <v>2023</v>
      </c>
      <c r="H387" s="57">
        <v>182738077</v>
      </c>
      <c r="I387" s="14">
        <f t="shared" si="218"/>
        <v>0</v>
      </c>
      <c r="J387" s="67">
        <v>182738077</v>
      </c>
      <c r="K387" s="57">
        <v>59684318</v>
      </c>
      <c r="L387" s="14">
        <f t="shared" si="219"/>
        <v>0</v>
      </c>
      <c r="M387" s="67">
        <v>59684318</v>
      </c>
      <c r="N387" s="14">
        <f t="shared" si="220"/>
        <v>123053759</v>
      </c>
      <c r="O387" s="14">
        <f t="shared" si="221"/>
        <v>0</v>
      </c>
      <c r="P387" s="15">
        <f t="shared" si="222"/>
        <v>123053759</v>
      </c>
      <c r="Q387" s="57">
        <v>182738077</v>
      </c>
      <c r="R387" s="57">
        <v>59684318</v>
      </c>
      <c r="S387" s="15">
        <f t="shared" si="243"/>
        <v>123053759</v>
      </c>
      <c r="T387" s="14">
        <f t="shared" si="223"/>
        <v>0</v>
      </c>
      <c r="U387" s="14">
        <f t="shared" si="224"/>
        <v>0</v>
      </c>
      <c r="V387" s="14">
        <f t="shared" si="225"/>
        <v>0</v>
      </c>
      <c r="W387" s="14">
        <f t="shared" si="226"/>
        <v>0</v>
      </c>
      <c r="X387" s="70">
        <v>1</v>
      </c>
      <c r="Y387" s="14">
        <f t="shared" si="227"/>
        <v>0</v>
      </c>
      <c r="Z387" s="15">
        <f t="shared" si="228"/>
        <v>0</v>
      </c>
      <c r="AA387" s="57">
        <v>182738077</v>
      </c>
      <c r="AB387" s="57">
        <v>59684318</v>
      </c>
      <c r="AC387" s="15">
        <f t="shared" ref="AC387:AC434" si="245">IF($D387="","",$AA387-$AB387)</f>
        <v>123053759</v>
      </c>
      <c r="AD387" s="14">
        <f t="shared" si="229"/>
        <v>0</v>
      </c>
      <c r="AE387" s="15">
        <f t="shared" si="230"/>
        <v>0</v>
      </c>
      <c r="AF387" s="70">
        <v>0.98199999999999998</v>
      </c>
      <c r="AG387" s="70">
        <v>0</v>
      </c>
      <c r="AH387" s="14">
        <f t="shared" ref="AH387:AH434" si="246">IF($D387="","",$AE387*$AF387)</f>
        <v>0</v>
      </c>
      <c r="AI387" s="15">
        <f t="shared" ref="AI387:AI434" si="247">IF($D387="","",$AE387*($AF387*(1+$AG387)))</f>
        <v>0</v>
      </c>
      <c r="AJ387" s="16">
        <f t="shared" si="231"/>
        <v>0</v>
      </c>
      <c r="AK387" s="71">
        <v>0</v>
      </c>
      <c r="AL387" s="72">
        <v>0</v>
      </c>
      <c r="AM387" s="18">
        <f t="shared" ref="AM387:AM434" si="248">IF($D387="","",(1+$AL387)^(-$AJ387/12))</f>
        <v>1</v>
      </c>
      <c r="AN387" s="14">
        <f t="shared" si="232"/>
        <v>0</v>
      </c>
      <c r="AO387" s="15">
        <f t="shared" si="233"/>
        <v>0</v>
      </c>
      <c r="AP387" s="16">
        <f t="shared" si="234"/>
        <v>0</v>
      </c>
      <c r="AQ387" s="19">
        <f t="shared" si="235"/>
        <v>0</v>
      </c>
      <c r="AR387" s="17">
        <f t="shared" si="236"/>
        <v>0</v>
      </c>
      <c r="AS387" s="18">
        <f t="shared" ref="AS387:AS434" si="249">IF($D387="","",(1+$AR387)^(-$AP387/12))</f>
        <v>1</v>
      </c>
      <c r="AT387" s="73">
        <v>0.88711254583132626</v>
      </c>
      <c r="AU387" s="14">
        <f t="shared" ref="AU387:AU434" si="250">IF($D387="","",$AH387*$AS387*$AT387)</f>
        <v>0</v>
      </c>
      <c r="AV387" s="15">
        <f t="shared" si="240"/>
        <v>0</v>
      </c>
      <c r="AW387" s="74">
        <v>9.5000737699733079E-2</v>
      </c>
      <c r="AX387" s="14">
        <f t="shared" ref="AX387:AX434" si="251">IF($D387="","",$AI387*$AW387)</f>
        <v>0</v>
      </c>
      <c r="AY387" s="15">
        <f t="shared" ref="AY387:AY434" si="252">IF($D387="","",$AV387*$AW387)</f>
        <v>0</v>
      </c>
      <c r="AZ387" s="75">
        <v>4.8999999999999998E-3</v>
      </c>
      <c r="BA387" s="20">
        <f t="shared" ref="BA387:BA434" si="253">IF($D387="","",$AD387*$AZ387)</f>
        <v>0</v>
      </c>
      <c r="BB387" s="20">
        <f t="shared" ref="BB387:BB434" si="254">IF($D387="","",$BA387*$AM387)</f>
        <v>0</v>
      </c>
      <c r="BC387" s="20">
        <f t="shared" ref="BC387:BC434" si="255">IF($D387="","",$AE387*$AZ387)</f>
        <v>0</v>
      </c>
      <c r="BD387" s="21">
        <f t="shared" ref="BD387:BD434" si="256">IF($D387="","",$BC387*$AM387)</f>
        <v>0</v>
      </c>
      <c r="BE387" s="20">
        <f t="shared" si="237"/>
        <v>0</v>
      </c>
      <c r="BF387" s="20">
        <f t="shared" si="241"/>
        <v>0</v>
      </c>
      <c r="BG387" s="22">
        <f t="shared" si="244"/>
        <v>0</v>
      </c>
      <c r="BH387" s="22">
        <f t="shared" ref="BH387:BH434" si="257">IF($D387="","",$BG387-$BF387)</f>
        <v>0</v>
      </c>
      <c r="BI387" s="53">
        <v>1</v>
      </c>
      <c r="BJ387" s="22">
        <f t="shared" si="238"/>
        <v>0</v>
      </c>
      <c r="BK387" s="22">
        <f t="shared" si="239"/>
        <v>0</v>
      </c>
      <c r="BL387" s="23">
        <f t="shared" si="242"/>
        <v>0</v>
      </c>
    </row>
    <row r="388" spans="1:64" hidden="1" x14ac:dyDescent="0.25">
      <c r="A388" s="53">
        <v>4</v>
      </c>
      <c r="B388" s="53" t="s">
        <v>63</v>
      </c>
      <c r="C388" s="54" t="s">
        <v>64</v>
      </c>
      <c r="D388" s="54">
        <v>45565</v>
      </c>
      <c r="E388" s="55" t="s">
        <v>68</v>
      </c>
      <c r="F388" s="55" t="s">
        <v>66</v>
      </c>
      <c r="G388" s="56">
        <v>2024</v>
      </c>
      <c r="H388" s="57">
        <v>186259000</v>
      </c>
      <c r="I388" s="14">
        <f t="shared" ref="I388:I434" si="258">IF($D388="","",$J388-$H388)</f>
        <v>5590000</v>
      </c>
      <c r="J388" s="67">
        <v>191849000</v>
      </c>
      <c r="K388" s="57">
        <v>66122000</v>
      </c>
      <c r="L388" s="14">
        <f t="shared" ref="L388:L434" si="259">IF($D388="","",$M388-$K388)</f>
        <v>1984000</v>
      </c>
      <c r="M388" s="67">
        <v>68106000</v>
      </c>
      <c r="N388" s="14">
        <f t="shared" ref="N388:N434" si="260">IF($D388="","",$H388-$K388)</f>
        <v>120137000</v>
      </c>
      <c r="O388" s="14">
        <f t="shared" ref="O388:O434" si="261">IF($D388="","",$I388-$L388)</f>
        <v>3606000</v>
      </c>
      <c r="P388" s="15">
        <f t="shared" ref="P388:P434" si="262">IF($D388="","",$J388-$M388)</f>
        <v>123743000</v>
      </c>
      <c r="Q388" s="57">
        <v>181154000</v>
      </c>
      <c r="R388" s="57">
        <v>64310000</v>
      </c>
      <c r="S388" s="15">
        <f t="shared" si="243"/>
        <v>116844000</v>
      </c>
      <c r="T388" s="14">
        <f t="shared" ref="T388:T434" si="263">IF($D388="","",$H388-$Q388)</f>
        <v>5105000</v>
      </c>
      <c r="U388" s="14">
        <f t="shared" ref="U388:U434" si="264">IF($D388="","",$N388-$S388)</f>
        <v>3293000</v>
      </c>
      <c r="V388" s="14">
        <f t="shared" ref="V388:V434" si="265">IF($D388="","",$J388-$Q388)</f>
        <v>10695000</v>
      </c>
      <c r="W388" s="14">
        <f t="shared" ref="W388:W434" si="266">IF($D388="","",$P388-$S388)</f>
        <v>6899000</v>
      </c>
      <c r="X388" s="70">
        <v>1</v>
      </c>
      <c r="Y388" s="14">
        <f t="shared" ref="Y388:Y434" si="267">IF($D388="","",$U388*$X388)</f>
        <v>3293000</v>
      </c>
      <c r="Z388" s="15">
        <f t="shared" ref="Z388:Z434" si="268">IF($D388="","",$W388*$X388)</f>
        <v>6899000</v>
      </c>
      <c r="AA388" s="57">
        <v>145229564</v>
      </c>
      <c r="AB388" s="57">
        <v>51556538.104510382</v>
      </c>
      <c r="AC388" s="15">
        <f t="shared" si="245"/>
        <v>93673025.895489618</v>
      </c>
      <c r="AD388" s="14">
        <f t="shared" ref="AD388:AD434" si="269">IF($D388="","",$J388-$AA388)</f>
        <v>46619436</v>
      </c>
      <c r="AE388" s="15">
        <f t="shared" ref="AE388:AE434" si="270">IF($D388="","",AD388*$X388)</f>
        <v>46619436</v>
      </c>
      <c r="AF388" s="70">
        <v>1.008</v>
      </c>
      <c r="AG388" s="70">
        <v>0</v>
      </c>
      <c r="AH388" s="14">
        <f t="shared" si="246"/>
        <v>46992391.487999998</v>
      </c>
      <c r="AI388" s="15">
        <f t="shared" si="247"/>
        <v>46992391.487999998</v>
      </c>
      <c r="AJ388" s="16">
        <f t="shared" ref="AJ388:AJ434" si="271">IF($D388="","",IF($G388&lt;YEAR($D388),0,IF($G388&gt;YEAR($D388),DATEDIF($D388,DATE(YEAR($D388),12,31),"m")+6,DATEDIF($D388,DATE(YEAR($D388),12,31),"m")/2)))</f>
        <v>1.5</v>
      </c>
      <c r="AK388" s="71">
        <v>3</v>
      </c>
      <c r="AL388" s="72">
        <v>5.2555040428474031E-2</v>
      </c>
      <c r="AM388" s="18">
        <f t="shared" si="248"/>
        <v>0.99361788027511155</v>
      </c>
      <c r="AN388" s="14">
        <f t="shared" ref="AN388:AN434" si="272">IF($D388="","",$W388*$AM388)</f>
        <v>6854969.7560179951</v>
      </c>
      <c r="AO388" s="15">
        <f t="shared" ref="AO388:AO434" si="273">IF($D388="","",$Z388*$AM388)</f>
        <v>6854969.7560179951</v>
      </c>
      <c r="AP388" s="16">
        <f t="shared" ref="AP388:AP434" si="274">$AJ388</f>
        <v>1.5</v>
      </c>
      <c r="AQ388" s="19">
        <f t="shared" ref="AQ388:AQ434" si="275">$AK388</f>
        <v>3</v>
      </c>
      <c r="AR388" s="17">
        <f t="shared" ref="AR388:AR434" si="276">$AL388</f>
        <v>5.2555040428474031E-2</v>
      </c>
      <c r="AS388" s="18">
        <f t="shared" si="249"/>
        <v>0.99361788027511155</v>
      </c>
      <c r="AT388" s="73">
        <v>0.88711254583132626</v>
      </c>
      <c r="AU388" s="14">
        <f t="shared" si="250"/>
        <v>41421485.176002018</v>
      </c>
      <c r="AV388" s="15">
        <f t="shared" si="240"/>
        <v>41421485.176002018</v>
      </c>
      <c r="AW388" s="74">
        <v>9.5000737699733079E-2</v>
      </c>
      <c r="AX388" s="14">
        <f t="shared" si="251"/>
        <v>4464311.8576346571</v>
      </c>
      <c r="AY388" s="15">
        <f t="shared" si="252"/>
        <v>3935071.64833875</v>
      </c>
      <c r="AZ388" s="75">
        <v>4.8999999999999998E-3</v>
      </c>
      <c r="BA388" s="20">
        <f t="shared" si="253"/>
        <v>228435.23639999999</v>
      </c>
      <c r="BB388" s="20">
        <f t="shared" si="254"/>
        <v>226977.33537191199</v>
      </c>
      <c r="BC388" s="20">
        <f t="shared" si="255"/>
        <v>228435.23639999999</v>
      </c>
      <c r="BD388" s="21">
        <f t="shared" si="256"/>
        <v>226977.33537191199</v>
      </c>
      <c r="BE388" s="20">
        <f t="shared" ref="BE388:BE434" si="277">IF($D388="","",$AI388+$AX388+$BC388-$Z388)</f>
        <v>44786138.582034655</v>
      </c>
      <c r="BF388" s="20">
        <f t="shared" si="241"/>
        <v>38728564.403694682</v>
      </c>
      <c r="BG388" s="22">
        <f t="shared" si="244"/>
        <v>23170974.104510382</v>
      </c>
      <c r="BH388" s="22">
        <f t="shared" si="257"/>
        <v>-15557590.2991843</v>
      </c>
      <c r="BI388" s="53">
        <v>1</v>
      </c>
      <c r="BJ388" s="22">
        <f t="shared" ref="BJ388:BJ434" si="278">IF($D388="","",IF($BI388=0,0,MAX($BE388-$BG388,0)))</f>
        <v>21615164.477524273</v>
      </c>
      <c r="BK388" s="22">
        <f t="shared" ref="BK388:BK434" si="279">IF($D388="","",IF($BI388=0,0,MAX($BF388-$BG388,0)))</f>
        <v>15557590.2991843</v>
      </c>
      <c r="BL388" s="23">
        <f t="shared" si="242"/>
        <v>38728564.403694682</v>
      </c>
    </row>
    <row r="389" spans="1:64" hidden="1" x14ac:dyDescent="0.25">
      <c r="A389" s="53">
        <v>4</v>
      </c>
      <c r="B389" s="53" t="s">
        <v>63</v>
      </c>
      <c r="C389" s="54" t="s">
        <v>64</v>
      </c>
      <c r="D389" s="54">
        <v>45565</v>
      </c>
      <c r="E389" s="55" t="s">
        <v>68</v>
      </c>
      <c r="F389" s="55" t="s">
        <v>66</v>
      </c>
      <c r="G389" s="56">
        <v>2025</v>
      </c>
      <c r="H389" s="57">
        <v>60843000</v>
      </c>
      <c r="I389" s="14">
        <f t="shared" si="258"/>
        <v>142988191.71029964</v>
      </c>
      <c r="J389" s="67">
        <v>203831191.71029964</v>
      </c>
      <c r="K389" s="57">
        <v>21598000</v>
      </c>
      <c r="L389" s="14">
        <f t="shared" si="259"/>
        <v>52273757.95485194</v>
      </c>
      <c r="M389" s="67">
        <v>73871757.95485194</v>
      </c>
      <c r="N389" s="14">
        <f t="shared" si="260"/>
        <v>39245000</v>
      </c>
      <c r="O389" s="14">
        <f t="shared" si="261"/>
        <v>90714433.755447701</v>
      </c>
      <c r="P389" s="15">
        <f t="shared" si="262"/>
        <v>129959433.7554477</v>
      </c>
      <c r="Q389" s="57">
        <v>47453000</v>
      </c>
      <c r="R389" s="57">
        <v>16845000</v>
      </c>
      <c r="S389" s="15">
        <f t="shared" si="243"/>
        <v>30608000</v>
      </c>
      <c r="T389" s="14">
        <f t="shared" si="263"/>
        <v>13390000</v>
      </c>
      <c r="U389" s="14">
        <f t="shared" si="264"/>
        <v>8637000</v>
      </c>
      <c r="V389" s="14">
        <f t="shared" si="265"/>
        <v>156378191.71029964</v>
      </c>
      <c r="W389" s="14">
        <f t="shared" si="266"/>
        <v>99351433.755447701</v>
      </c>
      <c r="X389" s="70">
        <v>0</v>
      </c>
      <c r="Y389" s="14">
        <f t="shared" si="267"/>
        <v>0</v>
      </c>
      <c r="Z389" s="15">
        <f t="shared" si="268"/>
        <v>0</v>
      </c>
      <c r="AA389" s="57">
        <v>0</v>
      </c>
      <c r="AB389" s="57">
        <v>0</v>
      </c>
      <c r="AC389" s="15">
        <f t="shared" si="245"/>
        <v>0</v>
      </c>
      <c r="AD389" s="14">
        <f t="shared" si="269"/>
        <v>203831191.71029964</v>
      </c>
      <c r="AE389" s="15">
        <f t="shared" si="270"/>
        <v>0</v>
      </c>
      <c r="AF389" s="70">
        <v>0</v>
      </c>
      <c r="AG389" s="70">
        <v>0</v>
      </c>
      <c r="AH389" s="14">
        <f t="shared" si="246"/>
        <v>0</v>
      </c>
      <c r="AI389" s="15">
        <f t="shared" si="247"/>
        <v>0</v>
      </c>
      <c r="AJ389" s="16">
        <f t="shared" si="271"/>
        <v>9</v>
      </c>
      <c r="AK389" s="71">
        <v>9</v>
      </c>
      <c r="AL389" s="72">
        <v>5.2555040428474031E-2</v>
      </c>
      <c r="AM389" s="18">
        <f t="shared" si="248"/>
        <v>0.96231307919562947</v>
      </c>
      <c r="AN389" s="14">
        <f t="shared" si="272"/>
        <v>95607184.139705479</v>
      </c>
      <c r="AO389" s="15">
        <f t="shared" si="273"/>
        <v>0</v>
      </c>
      <c r="AP389" s="16">
        <f t="shared" si="274"/>
        <v>9</v>
      </c>
      <c r="AQ389" s="19">
        <f t="shared" si="275"/>
        <v>9</v>
      </c>
      <c r="AR389" s="17">
        <f t="shared" si="276"/>
        <v>5.2555040428474031E-2</v>
      </c>
      <c r="AS389" s="18">
        <f t="shared" si="249"/>
        <v>0.96231307919562947</v>
      </c>
      <c r="AT389" s="73">
        <v>0.88711254583132626</v>
      </c>
      <c r="AU389" s="14">
        <f t="shared" si="250"/>
        <v>0</v>
      </c>
      <c r="AV389" s="15">
        <f t="shared" ref="AV389:AV436" si="280">IF($D389="","",$AI389*$AS389*$AT389)</f>
        <v>0</v>
      </c>
      <c r="AW389" s="74">
        <v>0</v>
      </c>
      <c r="AX389" s="14">
        <f t="shared" si="251"/>
        <v>0</v>
      </c>
      <c r="AY389" s="15">
        <f t="shared" si="252"/>
        <v>0</v>
      </c>
      <c r="AZ389" s="75">
        <v>0</v>
      </c>
      <c r="BA389" s="20">
        <f t="shared" si="253"/>
        <v>0</v>
      </c>
      <c r="BB389" s="20">
        <f t="shared" si="254"/>
        <v>0</v>
      </c>
      <c r="BC389" s="20">
        <f t="shared" si="255"/>
        <v>0</v>
      </c>
      <c r="BD389" s="21">
        <f t="shared" si="256"/>
        <v>0</v>
      </c>
      <c r="BE389" s="20">
        <f t="shared" si="277"/>
        <v>0</v>
      </c>
      <c r="BF389" s="20">
        <f t="shared" ref="BF389:BF436" si="281">IF($D389="","",$AV389+$AY389+$BD389-$AO389)</f>
        <v>0</v>
      </c>
      <c r="BG389" s="22">
        <f t="shared" si="244"/>
        <v>30608000</v>
      </c>
      <c r="BH389" s="22">
        <f t="shared" si="257"/>
        <v>30608000</v>
      </c>
      <c r="BI389" s="53">
        <v>0</v>
      </c>
      <c r="BJ389" s="22">
        <f t="shared" si="278"/>
        <v>0</v>
      </c>
      <c r="BK389" s="22">
        <f t="shared" si="279"/>
        <v>0</v>
      </c>
      <c r="BL389" s="23">
        <f t="shared" ref="BL389:BL434" si="282">IF($D389="","",IF($BI389=1,$BG389+$BK389,$BG389))</f>
        <v>30608000</v>
      </c>
    </row>
    <row r="390" spans="1:64" hidden="1" x14ac:dyDescent="0.25">
      <c r="A390" s="53">
        <v>4</v>
      </c>
      <c r="B390" s="53" t="s">
        <v>63</v>
      </c>
      <c r="C390" s="54" t="s">
        <v>64</v>
      </c>
      <c r="D390" s="54">
        <v>45565</v>
      </c>
      <c r="E390" s="55" t="s">
        <v>69</v>
      </c>
      <c r="F390" s="55" t="s">
        <v>66</v>
      </c>
      <c r="G390" s="56">
        <v>2023</v>
      </c>
      <c r="H390" s="57">
        <v>18170333</v>
      </c>
      <c r="I390" s="14">
        <f t="shared" si="258"/>
        <v>0</v>
      </c>
      <c r="J390" s="67">
        <v>18170333</v>
      </c>
      <c r="K390" s="57">
        <v>6688113</v>
      </c>
      <c r="L390" s="14">
        <f t="shared" si="259"/>
        <v>0</v>
      </c>
      <c r="M390" s="67">
        <v>6688113</v>
      </c>
      <c r="N390" s="14">
        <f t="shared" si="260"/>
        <v>11482220</v>
      </c>
      <c r="O390" s="14">
        <f t="shared" si="261"/>
        <v>0</v>
      </c>
      <c r="P390" s="15">
        <f t="shared" si="262"/>
        <v>11482220</v>
      </c>
      <c r="Q390" s="57">
        <v>18170333</v>
      </c>
      <c r="R390" s="57">
        <v>6688113</v>
      </c>
      <c r="S390" s="15">
        <f t="shared" si="243"/>
        <v>11482220</v>
      </c>
      <c r="T390" s="14">
        <f t="shared" si="263"/>
        <v>0</v>
      </c>
      <c r="U390" s="14">
        <f t="shared" si="264"/>
        <v>0</v>
      </c>
      <c r="V390" s="14">
        <f t="shared" si="265"/>
        <v>0</v>
      </c>
      <c r="W390" s="14">
        <f t="shared" si="266"/>
        <v>0</v>
      </c>
      <c r="X390" s="70">
        <v>1</v>
      </c>
      <c r="Y390" s="14">
        <f t="shared" si="267"/>
        <v>0</v>
      </c>
      <c r="Z390" s="15">
        <f t="shared" si="268"/>
        <v>0</v>
      </c>
      <c r="AA390" s="57">
        <v>18170333</v>
      </c>
      <c r="AB390" s="57">
        <v>6688113</v>
      </c>
      <c r="AC390" s="15">
        <f t="shared" si="245"/>
        <v>11482220</v>
      </c>
      <c r="AD390" s="14">
        <f t="shared" si="269"/>
        <v>0</v>
      </c>
      <c r="AE390" s="15">
        <f t="shared" si="270"/>
        <v>0</v>
      </c>
      <c r="AF390" s="70">
        <v>0.95899999999999996</v>
      </c>
      <c r="AG390" s="70">
        <v>0</v>
      </c>
      <c r="AH390" s="14">
        <f t="shared" si="246"/>
        <v>0</v>
      </c>
      <c r="AI390" s="15">
        <f t="shared" si="247"/>
        <v>0</v>
      </c>
      <c r="AJ390" s="16">
        <f t="shared" si="271"/>
        <v>0</v>
      </c>
      <c r="AK390" s="71">
        <v>0</v>
      </c>
      <c r="AL390" s="72">
        <v>0</v>
      </c>
      <c r="AM390" s="18">
        <f t="shared" si="248"/>
        <v>1</v>
      </c>
      <c r="AN390" s="14">
        <f t="shared" si="272"/>
        <v>0</v>
      </c>
      <c r="AO390" s="15">
        <f t="shared" si="273"/>
        <v>0</v>
      </c>
      <c r="AP390" s="16">
        <f t="shared" si="274"/>
        <v>0</v>
      </c>
      <c r="AQ390" s="19">
        <f t="shared" si="275"/>
        <v>0</v>
      </c>
      <c r="AR390" s="17">
        <f t="shared" si="276"/>
        <v>0</v>
      </c>
      <c r="AS390" s="18">
        <f t="shared" si="249"/>
        <v>1</v>
      </c>
      <c r="AT390" s="73">
        <v>0.87745652235414018</v>
      </c>
      <c r="AU390" s="14">
        <f t="shared" si="250"/>
        <v>0</v>
      </c>
      <c r="AV390" s="15">
        <f t="shared" si="280"/>
        <v>0</v>
      </c>
      <c r="AW390" s="74">
        <v>0.10999396599513919</v>
      </c>
      <c r="AX390" s="14">
        <f t="shared" si="251"/>
        <v>0</v>
      </c>
      <c r="AY390" s="15">
        <f t="shared" si="252"/>
        <v>0</v>
      </c>
      <c r="AZ390" s="75">
        <v>2.58E-2</v>
      </c>
      <c r="BA390" s="20">
        <f t="shared" si="253"/>
        <v>0</v>
      </c>
      <c r="BB390" s="20">
        <f t="shared" si="254"/>
        <v>0</v>
      </c>
      <c r="BC390" s="20">
        <f t="shared" si="255"/>
        <v>0</v>
      </c>
      <c r="BD390" s="21">
        <f t="shared" si="256"/>
        <v>0</v>
      </c>
      <c r="BE390" s="20">
        <f t="shared" si="277"/>
        <v>0</v>
      </c>
      <c r="BF390" s="20">
        <f t="shared" si="281"/>
        <v>0</v>
      </c>
      <c r="BG390" s="22">
        <f t="shared" si="244"/>
        <v>0</v>
      </c>
      <c r="BH390" s="22">
        <f t="shared" si="257"/>
        <v>0</v>
      </c>
      <c r="BI390" s="53">
        <v>1</v>
      </c>
      <c r="BJ390" s="22">
        <f t="shared" si="278"/>
        <v>0</v>
      </c>
      <c r="BK390" s="22">
        <f t="shared" si="279"/>
        <v>0</v>
      </c>
      <c r="BL390" s="23">
        <f t="shared" si="282"/>
        <v>0</v>
      </c>
    </row>
    <row r="391" spans="1:64" hidden="1" x14ac:dyDescent="0.25">
      <c r="A391" s="53">
        <v>4</v>
      </c>
      <c r="B391" s="53" t="s">
        <v>63</v>
      </c>
      <c r="C391" s="54" t="s">
        <v>64</v>
      </c>
      <c r="D391" s="54">
        <v>45565</v>
      </c>
      <c r="E391" s="55" t="s">
        <v>69</v>
      </c>
      <c r="F391" s="55" t="s">
        <v>66</v>
      </c>
      <c r="G391" s="56">
        <v>2024</v>
      </c>
      <c r="H391" s="57">
        <v>22676000</v>
      </c>
      <c r="I391" s="14">
        <f t="shared" si="258"/>
        <v>408000</v>
      </c>
      <c r="J391" s="67">
        <v>23084000</v>
      </c>
      <c r="K391" s="57">
        <v>9410000</v>
      </c>
      <c r="L391" s="14">
        <f t="shared" si="259"/>
        <v>169000</v>
      </c>
      <c r="M391" s="67">
        <v>9579000</v>
      </c>
      <c r="N391" s="14">
        <f t="shared" si="260"/>
        <v>13266000</v>
      </c>
      <c r="O391" s="14">
        <f t="shared" si="261"/>
        <v>239000</v>
      </c>
      <c r="P391" s="15">
        <f t="shared" si="262"/>
        <v>13505000</v>
      </c>
      <c r="Q391" s="57">
        <v>22331000</v>
      </c>
      <c r="R391" s="57">
        <v>9267000</v>
      </c>
      <c r="S391" s="15">
        <f t="shared" si="243"/>
        <v>13064000</v>
      </c>
      <c r="T391" s="14">
        <f t="shared" si="263"/>
        <v>345000</v>
      </c>
      <c r="U391" s="14">
        <f t="shared" si="264"/>
        <v>202000</v>
      </c>
      <c r="V391" s="14">
        <f t="shared" si="265"/>
        <v>753000</v>
      </c>
      <c r="W391" s="14">
        <f t="shared" si="266"/>
        <v>441000</v>
      </c>
      <c r="X391" s="70">
        <v>1</v>
      </c>
      <c r="Y391" s="14">
        <f t="shared" si="267"/>
        <v>202000</v>
      </c>
      <c r="Z391" s="15">
        <f t="shared" si="268"/>
        <v>441000</v>
      </c>
      <c r="AA391" s="57">
        <v>17742093</v>
      </c>
      <c r="AB391" s="57">
        <v>7362546.0896983603</v>
      </c>
      <c r="AC391" s="15">
        <f t="shared" si="245"/>
        <v>10379546.910301641</v>
      </c>
      <c r="AD391" s="14">
        <f t="shared" si="269"/>
        <v>5341907</v>
      </c>
      <c r="AE391" s="15">
        <f t="shared" si="270"/>
        <v>5341907</v>
      </c>
      <c r="AF391" s="70">
        <v>0.95399999999999996</v>
      </c>
      <c r="AG391" s="70">
        <v>0</v>
      </c>
      <c r="AH391" s="14">
        <f t="shared" si="246"/>
        <v>5096179.2779999999</v>
      </c>
      <c r="AI391" s="15">
        <f t="shared" si="247"/>
        <v>5096179.2779999999</v>
      </c>
      <c r="AJ391" s="16">
        <f t="shared" si="271"/>
        <v>1.5</v>
      </c>
      <c r="AK391" s="71">
        <v>3</v>
      </c>
      <c r="AL391" s="72">
        <v>5.2555040428474031E-2</v>
      </c>
      <c r="AM391" s="18">
        <f t="shared" si="248"/>
        <v>0.99361788027511155</v>
      </c>
      <c r="AN391" s="14">
        <f t="shared" si="272"/>
        <v>438185.48520132422</v>
      </c>
      <c r="AO391" s="15">
        <f t="shared" si="273"/>
        <v>438185.48520132422</v>
      </c>
      <c r="AP391" s="16">
        <f t="shared" si="274"/>
        <v>1.5</v>
      </c>
      <c r="AQ391" s="19">
        <f t="shared" si="275"/>
        <v>3</v>
      </c>
      <c r="AR391" s="17">
        <f t="shared" si="276"/>
        <v>5.2555040428474031E-2</v>
      </c>
      <c r="AS391" s="18">
        <f t="shared" si="249"/>
        <v>0.99361788027511155</v>
      </c>
      <c r="AT391" s="73">
        <v>0.87745652235414018</v>
      </c>
      <c r="AU391" s="14">
        <f t="shared" si="250"/>
        <v>4443136.9765816424</v>
      </c>
      <c r="AV391" s="15">
        <f t="shared" si="280"/>
        <v>4443136.9765816424</v>
      </c>
      <c r="AW391" s="74">
        <v>0.10999396599513919</v>
      </c>
      <c r="AX391" s="14">
        <f t="shared" si="251"/>
        <v>560548.97020946501</v>
      </c>
      <c r="AY391" s="15">
        <f t="shared" si="252"/>
        <v>488718.25751386676</v>
      </c>
      <c r="AZ391" s="75">
        <v>2.58E-2</v>
      </c>
      <c r="BA391" s="20">
        <f t="shared" si="253"/>
        <v>137821.20060000001</v>
      </c>
      <c r="BB391" s="20">
        <f t="shared" si="254"/>
        <v>136941.60919714294</v>
      </c>
      <c r="BC391" s="20">
        <f t="shared" si="255"/>
        <v>137821.20060000001</v>
      </c>
      <c r="BD391" s="21">
        <f t="shared" si="256"/>
        <v>136941.60919714294</v>
      </c>
      <c r="BE391" s="20">
        <f t="shared" si="277"/>
        <v>5353549.4488094654</v>
      </c>
      <c r="BF391" s="20">
        <f t="shared" si="281"/>
        <v>4630611.3580913274</v>
      </c>
      <c r="BG391" s="22">
        <f t="shared" si="244"/>
        <v>2684453.0896983594</v>
      </c>
      <c r="BH391" s="22">
        <f t="shared" si="257"/>
        <v>-1946158.268392968</v>
      </c>
      <c r="BI391" s="53">
        <v>1</v>
      </c>
      <c r="BJ391" s="22">
        <f t="shared" si="278"/>
        <v>2669096.359111106</v>
      </c>
      <c r="BK391" s="22">
        <f t="shared" si="279"/>
        <v>1946158.268392968</v>
      </c>
      <c r="BL391" s="23">
        <f t="shared" si="282"/>
        <v>4630611.3580913274</v>
      </c>
    </row>
    <row r="392" spans="1:64" hidden="1" x14ac:dyDescent="0.25">
      <c r="A392" s="53">
        <v>4</v>
      </c>
      <c r="B392" s="53" t="s">
        <v>63</v>
      </c>
      <c r="C392" s="54" t="s">
        <v>64</v>
      </c>
      <c r="D392" s="54">
        <v>45565</v>
      </c>
      <c r="E392" s="55" t="s">
        <v>69</v>
      </c>
      <c r="F392" s="55" t="s">
        <v>66</v>
      </c>
      <c r="G392" s="56">
        <v>2025</v>
      </c>
      <c r="H392" s="57">
        <v>7228000</v>
      </c>
      <c r="I392" s="14">
        <f t="shared" si="258"/>
        <v>17800868.106492154</v>
      </c>
      <c r="J392" s="67">
        <v>25028868.106492154</v>
      </c>
      <c r="K392" s="57">
        <v>2999000</v>
      </c>
      <c r="L392" s="14">
        <f t="shared" si="259"/>
        <v>8002431.062227428</v>
      </c>
      <c r="M392" s="67">
        <v>11001431.062227428</v>
      </c>
      <c r="N392" s="14">
        <f t="shared" si="260"/>
        <v>4229000</v>
      </c>
      <c r="O392" s="14">
        <f t="shared" si="261"/>
        <v>9798437.0442647263</v>
      </c>
      <c r="P392" s="15">
        <f t="shared" si="262"/>
        <v>14027437.044264726</v>
      </c>
      <c r="Q392" s="57">
        <v>5604000</v>
      </c>
      <c r="R392" s="57">
        <v>2325000</v>
      </c>
      <c r="S392" s="15">
        <f t="shared" ref="S392:S438" si="283">IF($D392="","",$Q392-$R392)</f>
        <v>3279000</v>
      </c>
      <c r="T392" s="14">
        <f t="shared" si="263"/>
        <v>1624000</v>
      </c>
      <c r="U392" s="14">
        <f t="shared" si="264"/>
        <v>950000</v>
      </c>
      <c r="V392" s="14">
        <f t="shared" si="265"/>
        <v>19424868.106492154</v>
      </c>
      <c r="W392" s="14">
        <f t="shared" si="266"/>
        <v>10748437.044264726</v>
      </c>
      <c r="X392" s="70">
        <v>0</v>
      </c>
      <c r="Y392" s="14">
        <f t="shared" si="267"/>
        <v>0</v>
      </c>
      <c r="Z392" s="15">
        <f t="shared" si="268"/>
        <v>0</v>
      </c>
      <c r="AA392" s="57">
        <v>0</v>
      </c>
      <c r="AB392" s="57">
        <v>0</v>
      </c>
      <c r="AC392" s="15">
        <f t="shared" si="245"/>
        <v>0</v>
      </c>
      <c r="AD392" s="14">
        <f t="shared" si="269"/>
        <v>25028868.106492154</v>
      </c>
      <c r="AE392" s="15">
        <f t="shared" si="270"/>
        <v>0</v>
      </c>
      <c r="AF392" s="70">
        <v>0</v>
      </c>
      <c r="AG392" s="70">
        <v>0</v>
      </c>
      <c r="AH392" s="14">
        <f t="shared" si="246"/>
        <v>0</v>
      </c>
      <c r="AI392" s="15">
        <f t="shared" si="247"/>
        <v>0</v>
      </c>
      <c r="AJ392" s="16">
        <f t="shared" si="271"/>
        <v>9</v>
      </c>
      <c r="AK392" s="71">
        <v>9</v>
      </c>
      <c r="AL392" s="72">
        <v>5.2555040428474031E-2</v>
      </c>
      <c r="AM392" s="18">
        <f t="shared" si="248"/>
        <v>0.96231307919562947</v>
      </c>
      <c r="AN392" s="14">
        <f t="shared" si="272"/>
        <v>10343361.548606759</v>
      </c>
      <c r="AO392" s="15">
        <f t="shared" si="273"/>
        <v>0</v>
      </c>
      <c r="AP392" s="16">
        <f t="shared" si="274"/>
        <v>9</v>
      </c>
      <c r="AQ392" s="19">
        <f t="shared" si="275"/>
        <v>9</v>
      </c>
      <c r="AR392" s="17">
        <f t="shared" si="276"/>
        <v>5.2555040428474031E-2</v>
      </c>
      <c r="AS392" s="18">
        <f t="shared" si="249"/>
        <v>0.96231307919562947</v>
      </c>
      <c r="AT392" s="73">
        <v>0.87745652235414018</v>
      </c>
      <c r="AU392" s="14">
        <f t="shared" si="250"/>
        <v>0</v>
      </c>
      <c r="AV392" s="15">
        <f t="shared" si="280"/>
        <v>0</v>
      </c>
      <c r="AW392" s="74">
        <v>0</v>
      </c>
      <c r="AX392" s="14">
        <f t="shared" si="251"/>
        <v>0</v>
      </c>
      <c r="AY392" s="15">
        <f t="shared" si="252"/>
        <v>0</v>
      </c>
      <c r="AZ392" s="75">
        <v>0</v>
      </c>
      <c r="BA392" s="20">
        <f t="shared" si="253"/>
        <v>0</v>
      </c>
      <c r="BB392" s="20">
        <f t="shared" si="254"/>
        <v>0</v>
      </c>
      <c r="BC392" s="20">
        <f t="shared" si="255"/>
        <v>0</v>
      </c>
      <c r="BD392" s="21">
        <f t="shared" si="256"/>
        <v>0</v>
      </c>
      <c r="BE392" s="20">
        <f t="shared" si="277"/>
        <v>0</v>
      </c>
      <c r="BF392" s="20">
        <f t="shared" si="281"/>
        <v>0</v>
      </c>
      <c r="BG392" s="22">
        <f t="shared" ref="BG392:BG438" si="284">IF($D392="","",$S392-$AC392)</f>
        <v>3279000</v>
      </c>
      <c r="BH392" s="22">
        <f t="shared" si="257"/>
        <v>3279000</v>
      </c>
      <c r="BI392" s="53">
        <v>0</v>
      </c>
      <c r="BJ392" s="22">
        <f t="shared" si="278"/>
        <v>0</v>
      </c>
      <c r="BK392" s="22">
        <f t="shared" si="279"/>
        <v>0</v>
      </c>
      <c r="BL392" s="23">
        <f t="shared" si="282"/>
        <v>3279000</v>
      </c>
    </row>
    <row r="393" spans="1:64" hidden="1" x14ac:dyDescent="0.25">
      <c r="A393" s="53">
        <v>4</v>
      </c>
      <c r="B393" s="53" t="s">
        <v>63</v>
      </c>
      <c r="C393" s="54" t="s">
        <v>64</v>
      </c>
      <c r="D393" s="54">
        <v>45565</v>
      </c>
      <c r="E393" s="55" t="s">
        <v>70</v>
      </c>
      <c r="F393" s="55" t="s">
        <v>66</v>
      </c>
      <c r="G393" s="56">
        <v>2023</v>
      </c>
      <c r="H393" s="57">
        <v>24441269</v>
      </c>
      <c r="I393" s="14">
        <f t="shared" si="258"/>
        <v>0</v>
      </c>
      <c r="J393" s="67">
        <v>24441269</v>
      </c>
      <c r="K393" s="57">
        <v>8271812</v>
      </c>
      <c r="L393" s="14">
        <f t="shared" si="259"/>
        <v>0</v>
      </c>
      <c r="M393" s="67">
        <v>8271812</v>
      </c>
      <c r="N393" s="14">
        <f t="shared" si="260"/>
        <v>16169457</v>
      </c>
      <c r="O393" s="14">
        <f t="shared" si="261"/>
        <v>0</v>
      </c>
      <c r="P393" s="15">
        <f t="shared" si="262"/>
        <v>16169457</v>
      </c>
      <c r="Q393" s="57">
        <v>24441269</v>
      </c>
      <c r="R393" s="57">
        <v>8271812</v>
      </c>
      <c r="S393" s="15">
        <f t="shared" si="283"/>
        <v>16169457</v>
      </c>
      <c r="T393" s="14">
        <f t="shared" si="263"/>
        <v>0</v>
      </c>
      <c r="U393" s="14">
        <f t="shared" si="264"/>
        <v>0</v>
      </c>
      <c r="V393" s="14">
        <f t="shared" si="265"/>
        <v>0</v>
      </c>
      <c r="W393" s="14">
        <f t="shared" si="266"/>
        <v>0</v>
      </c>
      <c r="X393" s="70">
        <v>1</v>
      </c>
      <c r="Y393" s="14">
        <f t="shared" si="267"/>
        <v>0</v>
      </c>
      <c r="Z393" s="15">
        <f t="shared" si="268"/>
        <v>0</v>
      </c>
      <c r="AA393" s="57">
        <v>24441269</v>
      </c>
      <c r="AB393" s="57">
        <v>8271812</v>
      </c>
      <c r="AC393" s="15">
        <f t="shared" si="245"/>
        <v>16169457</v>
      </c>
      <c r="AD393" s="14">
        <f t="shared" si="269"/>
        <v>0</v>
      </c>
      <c r="AE393" s="15">
        <f t="shared" si="270"/>
        <v>0</v>
      </c>
      <c r="AF393" s="70">
        <v>1.0209999999999999</v>
      </c>
      <c r="AG393" s="70">
        <v>0</v>
      </c>
      <c r="AH393" s="14">
        <f t="shared" si="246"/>
        <v>0</v>
      </c>
      <c r="AI393" s="15">
        <f t="shared" si="247"/>
        <v>0</v>
      </c>
      <c r="AJ393" s="16">
        <f t="shared" si="271"/>
        <v>0</v>
      </c>
      <c r="AK393" s="71">
        <v>0</v>
      </c>
      <c r="AL393" s="72">
        <v>0</v>
      </c>
      <c r="AM393" s="18">
        <f t="shared" si="248"/>
        <v>1</v>
      </c>
      <c r="AN393" s="14">
        <f t="shared" si="272"/>
        <v>0</v>
      </c>
      <c r="AO393" s="15">
        <f t="shared" si="273"/>
        <v>0</v>
      </c>
      <c r="AP393" s="16">
        <f t="shared" si="274"/>
        <v>0</v>
      </c>
      <c r="AQ393" s="19">
        <f t="shared" si="275"/>
        <v>0</v>
      </c>
      <c r="AR393" s="17">
        <f t="shared" si="276"/>
        <v>0</v>
      </c>
      <c r="AS393" s="18">
        <f t="shared" si="249"/>
        <v>1</v>
      </c>
      <c r="AT393" s="73">
        <v>0.86200560565592232</v>
      </c>
      <c r="AU393" s="14">
        <f t="shared" si="250"/>
        <v>0</v>
      </c>
      <c r="AV393" s="15">
        <f t="shared" si="280"/>
        <v>0</v>
      </c>
      <c r="AW393" s="74">
        <v>8.839848032475417E-2</v>
      </c>
      <c r="AX393" s="14">
        <f t="shared" si="251"/>
        <v>0</v>
      </c>
      <c r="AY393" s="15">
        <f t="shared" si="252"/>
        <v>0</v>
      </c>
      <c r="AZ393" s="75">
        <v>1.35E-2</v>
      </c>
      <c r="BA393" s="20">
        <f t="shared" si="253"/>
        <v>0</v>
      </c>
      <c r="BB393" s="20">
        <f t="shared" si="254"/>
        <v>0</v>
      </c>
      <c r="BC393" s="20">
        <f t="shared" si="255"/>
        <v>0</v>
      </c>
      <c r="BD393" s="21">
        <f t="shared" si="256"/>
        <v>0</v>
      </c>
      <c r="BE393" s="20">
        <f t="shared" si="277"/>
        <v>0</v>
      </c>
      <c r="BF393" s="20">
        <f t="shared" si="281"/>
        <v>0</v>
      </c>
      <c r="BG393" s="22">
        <f t="shared" si="284"/>
        <v>0</v>
      </c>
      <c r="BH393" s="22">
        <f t="shared" si="257"/>
        <v>0</v>
      </c>
      <c r="BI393" s="53">
        <v>1</v>
      </c>
      <c r="BJ393" s="22">
        <f t="shared" si="278"/>
        <v>0</v>
      </c>
      <c r="BK393" s="22">
        <f t="shared" si="279"/>
        <v>0</v>
      </c>
      <c r="BL393" s="23">
        <f t="shared" si="282"/>
        <v>0</v>
      </c>
    </row>
    <row r="394" spans="1:64" hidden="1" x14ac:dyDescent="0.25">
      <c r="A394" s="53">
        <v>4</v>
      </c>
      <c r="B394" s="53" t="s">
        <v>63</v>
      </c>
      <c r="C394" s="54" t="s">
        <v>64</v>
      </c>
      <c r="D394" s="54">
        <v>45565</v>
      </c>
      <c r="E394" s="55" t="s">
        <v>70</v>
      </c>
      <c r="F394" s="55" t="s">
        <v>66</v>
      </c>
      <c r="G394" s="56">
        <v>2024</v>
      </c>
      <c r="H394" s="57">
        <v>27875000</v>
      </c>
      <c r="I394" s="14">
        <f t="shared" si="258"/>
        <v>3267000</v>
      </c>
      <c r="J394" s="67">
        <v>31142000</v>
      </c>
      <c r="K394" s="57">
        <v>10007000</v>
      </c>
      <c r="L394" s="14">
        <f t="shared" si="259"/>
        <v>1173000</v>
      </c>
      <c r="M394" s="67">
        <v>11180000</v>
      </c>
      <c r="N394" s="14">
        <f t="shared" si="260"/>
        <v>17868000</v>
      </c>
      <c r="O394" s="14">
        <f t="shared" si="261"/>
        <v>2094000</v>
      </c>
      <c r="P394" s="15">
        <f t="shared" si="262"/>
        <v>19962000</v>
      </c>
      <c r="Q394" s="57">
        <v>27151000</v>
      </c>
      <c r="R394" s="57">
        <v>9747000</v>
      </c>
      <c r="S394" s="15">
        <f t="shared" si="283"/>
        <v>17404000</v>
      </c>
      <c r="T394" s="14">
        <f t="shared" si="263"/>
        <v>724000</v>
      </c>
      <c r="U394" s="14">
        <f t="shared" si="264"/>
        <v>464000</v>
      </c>
      <c r="V394" s="14">
        <f t="shared" si="265"/>
        <v>3991000</v>
      </c>
      <c r="W394" s="14">
        <f t="shared" si="266"/>
        <v>2558000</v>
      </c>
      <c r="X394" s="70">
        <v>1</v>
      </c>
      <c r="Y394" s="14">
        <f t="shared" si="267"/>
        <v>464000</v>
      </c>
      <c r="Z394" s="15">
        <f t="shared" si="268"/>
        <v>2558000</v>
      </c>
      <c r="AA394" s="57">
        <v>21825270</v>
      </c>
      <c r="AB394" s="57">
        <v>7835174.0588340806</v>
      </c>
      <c r="AC394" s="15">
        <f t="shared" si="245"/>
        <v>13990095.94116592</v>
      </c>
      <c r="AD394" s="14">
        <f t="shared" si="269"/>
        <v>9316730</v>
      </c>
      <c r="AE394" s="15">
        <f t="shared" si="270"/>
        <v>9316730</v>
      </c>
      <c r="AF394" s="70">
        <v>1.0209999999999999</v>
      </c>
      <c r="AG394" s="70">
        <v>0</v>
      </c>
      <c r="AH394" s="14">
        <f t="shared" si="246"/>
        <v>9512381.3299999982</v>
      </c>
      <c r="AI394" s="15">
        <f t="shared" si="247"/>
        <v>9512381.3299999982</v>
      </c>
      <c r="AJ394" s="16">
        <f t="shared" si="271"/>
        <v>1.5</v>
      </c>
      <c r="AK394" s="71">
        <v>3</v>
      </c>
      <c r="AL394" s="72">
        <v>5.2555040428474031E-2</v>
      </c>
      <c r="AM394" s="18">
        <f t="shared" si="248"/>
        <v>0.99361788027511155</v>
      </c>
      <c r="AN394" s="14">
        <f t="shared" si="272"/>
        <v>2541674.5377437351</v>
      </c>
      <c r="AO394" s="15">
        <f t="shared" si="273"/>
        <v>2541674.5377437351</v>
      </c>
      <c r="AP394" s="16">
        <f t="shared" si="274"/>
        <v>1.5</v>
      </c>
      <c r="AQ394" s="19">
        <f t="shared" si="275"/>
        <v>3</v>
      </c>
      <c r="AR394" s="17">
        <f t="shared" si="276"/>
        <v>5.2555040428474031E-2</v>
      </c>
      <c r="AS394" s="18">
        <f t="shared" si="249"/>
        <v>0.99361788027511155</v>
      </c>
      <c r="AT394" s="73">
        <v>0.86200560565592232</v>
      </c>
      <c r="AU394" s="14">
        <f t="shared" si="250"/>
        <v>8147394.3963645659</v>
      </c>
      <c r="AV394" s="15">
        <f t="shared" si="280"/>
        <v>8147394.3963645659</v>
      </c>
      <c r="AW394" s="74">
        <v>8.839848032475417E-2</v>
      </c>
      <c r="AX394" s="14">
        <f t="shared" si="251"/>
        <v>840880.05384156376</v>
      </c>
      <c r="AY394" s="15">
        <f t="shared" si="252"/>
        <v>720217.28324504546</v>
      </c>
      <c r="AZ394" s="75">
        <v>1.35E-2</v>
      </c>
      <c r="BA394" s="20">
        <f t="shared" si="253"/>
        <v>125775.855</v>
      </c>
      <c r="BB394" s="20">
        <f t="shared" si="254"/>
        <v>124973.13843488978</v>
      </c>
      <c r="BC394" s="20">
        <f t="shared" si="255"/>
        <v>125775.855</v>
      </c>
      <c r="BD394" s="21">
        <f t="shared" si="256"/>
        <v>124973.13843488978</v>
      </c>
      <c r="BE394" s="20">
        <f t="shared" si="277"/>
        <v>7921037.2388415616</v>
      </c>
      <c r="BF394" s="20">
        <f t="shared" si="281"/>
        <v>6450910.2803007672</v>
      </c>
      <c r="BG394" s="22">
        <f t="shared" si="284"/>
        <v>3413904.0588340797</v>
      </c>
      <c r="BH394" s="22">
        <f t="shared" si="257"/>
        <v>-3037006.2214666875</v>
      </c>
      <c r="BI394" s="53">
        <v>1</v>
      </c>
      <c r="BJ394" s="22">
        <f t="shared" si="278"/>
        <v>4507133.1800074819</v>
      </c>
      <c r="BK394" s="22">
        <f t="shared" si="279"/>
        <v>3037006.2214666875</v>
      </c>
      <c r="BL394" s="23">
        <f t="shared" si="282"/>
        <v>6450910.2803007672</v>
      </c>
    </row>
    <row r="395" spans="1:64" hidden="1" x14ac:dyDescent="0.25">
      <c r="A395" s="53">
        <v>4</v>
      </c>
      <c r="B395" s="53" t="s">
        <v>63</v>
      </c>
      <c r="C395" s="54" t="s">
        <v>64</v>
      </c>
      <c r="D395" s="54">
        <v>45565</v>
      </c>
      <c r="E395" s="55" t="s">
        <v>70</v>
      </c>
      <c r="F395" s="55" t="s">
        <v>66</v>
      </c>
      <c r="G395" s="56">
        <v>2025</v>
      </c>
      <c r="H395" s="57">
        <v>10655000</v>
      </c>
      <c r="I395" s="14">
        <f t="shared" si="258"/>
        <v>18632212.103479598</v>
      </c>
      <c r="J395" s="67">
        <v>29287212.103479598</v>
      </c>
      <c r="K395" s="57">
        <v>3825000</v>
      </c>
      <c r="L395" s="14">
        <f t="shared" si="259"/>
        <v>7035027.2183884401</v>
      </c>
      <c r="M395" s="67">
        <v>10860027.21838844</v>
      </c>
      <c r="N395" s="14">
        <f t="shared" si="260"/>
        <v>6830000</v>
      </c>
      <c r="O395" s="14">
        <f t="shared" si="261"/>
        <v>11597184.885091158</v>
      </c>
      <c r="P395" s="15">
        <f t="shared" si="262"/>
        <v>18427184.885091156</v>
      </c>
      <c r="Q395" s="57">
        <v>8437000</v>
      </c>
      <c r="R395" s="57">
        <v>3029000</v>
      </c>
      <c r="S395" s="15">
        <f t="shared" si="283"/>
        <v>5408000</v>
      </c>
      <c r="T395" s="14">
        <f t="shared" si="263"/>
        <v>2218000</v>
      </c>
      <c r="U395" s="14">
        <f t="shared" si="264"/>
        <v>1422000</v>
      </c>
      <c r="V395" s="14">
        <f t="shared" si="265"/>
        <v>20850212.103479598</v>
      </c>
      <c r="W395" s="14">
        <f t="shared" si="266"/>
        <v>13019184.885091156</v>
      </c>
      <c r="X395" s="70">
        <v>0</v>
      </c>
      <c r="Y395" s="14">
        <f t="shared" si="267"/>
        <v>0</v>
      </c>
      <c r="Z395" s="15">
        <f t="shared" si="268"/>
        <v>0</v>
      </c>
      <c r="AA395" s="57">
        <v>0</v>
      </c>
      <c r="AB395" s="57">
        <v>0</v>
      </c>
      <c r="AC395" s="15">
        <f t="shared" si="245"/>
        <v>0</v>
      </c>
      <c r="AD395" s="14">
        <f t="shared" si="269"/>
        <v>29287212.103479598</v>
      </c>
      <c r="AE395" s="15">
        <f t="shared" si="270"/>
        <v>0</v>
      </c>
      <c r="AF395" s="70">
        <v>0</v>
      </c>
      <c r="AG395" s="70">
        <v>0</v>
      </c>
      <c r="AH395" s="14">
        <f t="shared" si="246"/>
        <v>0</v>
      </c>
      <c r="AI395" s="15">
        <f t="shared" si="247"/>
        <v>0</v>
      </c>
      <c r="AJ395" s="16">
        <f t="shared" si="271"/>
        <v>9</v>
      </c>
      <c r="AK395" s="71">
        <v>9</v>
      </c>
      <c r="AL395" s="72">
        <v>5.2555040428474031E-2</v>
      </c>
      <c r="AM395" s="18">
        <f t="shared" si="248"/>
        <v>0.96231307919562947</v>
      </c>
      <c r="AN395" s="14">
        <f t="shared" si="272"/>
        <v>12528531.895389268</v>
      </c>
      <c r="AO395" s="15">
        <f t="shared" si="273"/>
        <v>0</v>
      </c>
      <c r="AP395" s="16">
        <f t="shared" si="274"/>
        <v>9</v>
      </c>
      <c r="AQ395" s="19">
        <f t="shared" si="275"/>
        <v>9</v>
      </c>
      <c r="AR395" s="17">
        <f t="shared" si="276"/>
        <v>5.2555040428474031E-2</v>
      </c>
      <c r="AS395" s="18">
        <f t="shared" si="249"/>
        <v>0.96231307919562947</v>
      </c>
      <c r="AT395" s="73">
        <v>0.86200560565592232</v>
      </c>
      <c r="AU395" s="14">
        <f t="shared" si="250"/>
        <v>0</v>
      </c>
      <c r="AV395" s="15">
        <f t="shared" si="280"/>
        <v>0</v>
      </c>
      <c r="AW395" s="74">
        <v>0</v>
      </c>
      <c r="AX395" s="14">
        <f t="shared" si="251"/>
        <v>0</v>
      </c>
      <c r="AY395" s="15">
        <f t="shared" si="252"/>
        <v>0</v>
      </c>
      <c r="AZ395" s="75">
        <v>0</v>
      </c>
      <c r="BA395" s="20">
        <f t="shared" si="253"/>
        <v>0</v>
      </c>
      <c r="BB395" s="20">
        <f t="shared" si="254"/>
        <v>0</v>
      </c>
      <c r="BC395" s="20">
        <f t="shared" si="255"/>
        <v>0</v>
      </c>
      <c r="BD395" s="21">
        <f t="shared" si="256"/>
        <v>0</v>
      </c>
      <c r="BE395" s="20">
        <f t="shared" si="277"/>
        <v>0</v>
      </c>
      <c r="BF395" s="20">
        <f t="shared" si="281"/>
        <v>0</v>
      </c>
      <c r="BG395" s="22">
        <f t="shared" si="284"/>
        <v>5408000</v>
      </c>
      <c r="BH395" s="22">
        <f t="shared" si="257"/>
        <v>5408000</v>
      </c>
      <c r="BI395" s="53">
        <v>0</v>
      </c>
      <c r="BJ395" s="22">
        <f t="shared" si="278"/>
        <v>0</v>
      </c>
      <c r="BK395" s="22">
        <f t="shared" si="279"/>
        <v>0</v>
      </c>
      <c r="BL395" s="23">
        <f t="shared" si="282"/>
        <v>5408000</v>
      </c>
    </row>
    <row r="396" spans="1:64" hidden="1" x14ac:dyDescent="0.25">
      <c r="A396" s="53">
        <v>4</v>
      </c>
      <c r="B396" s="53" t="s">
        <v>63</v>
      </c>
      <c r="C396" s="54" t="s">
        <v>64</v>
      </c>
      <c r="D396" s="54">
        <v>45565</v>
      </c>
      <c r="E396" s="55" t="s">
        <v>71</v>
      </c>
      <c r="F396" s="55" t="s">
        <v>66</v>
      </c>
      <c r="G396" s="56">
        <v>2023</v>
      </c>
      <c r="H396" s="57">
        <v>4220254</v>
      </c>
      <c r="I396" s="14">
        <f t="shared" si="258"/>
        <v>0</v>
      </c>
      <c r="J396" s="67">
        <v>4220254</v>
      </c>
      <c r="K396" s="57">
        <v>1334830</v>
      </c>
      <c r="L396" s="14">
        <f t="shared" si="259"/>
        <v>0</v>
      </c>
      <c r="M396" s="67">
        <v>1334830</v>
      </c>
      <c r="N396" s="14">
        <f t="shared" si="260"/>
        <v>2885424</v>
      </c>
      <c r="O396" s="14">
        <f t="shared" si="261"/>
        <v>0</v>
      </c>
      <c r="P396" s="15">
        <f t="shared" si="262"/>
        <v>2885424</v>
      </c>
      <c r="Q396" s="57">
        <v>4220254</v>
      </c>
      <c r="R396" s="57">
        <v>1334830</v>
      </c>
      <c r="S396" s="15">
        <f t="shared" si="283"/>
        <v>2885424</v>
      </c>
      <c r="T396" s="14">
        <f t="shared" si="263"/>
        <v>0</v>
      </c>
      <c r="U396" s="14">
        <f t="shared" si="264"/>
        <v>0</v>
      </c>
      <c r="V396" s="14">
        <f t="shared" si="265"/>
        <v>0</v>
      </c>
      <c r="W396" s="14">
        <f t="shared" si="266"/>
        <v>0</v>
      </c>
      <c r="X396" s="70">
        <v>1</v>
      </c>
      <c r="Y396" s="14">
        <f t="shared" si="267"/>
        <v>0</v>
      </c>
      <c r="Z396" s="15">
        <f t="shared" si="268"/>
        <v>0</v>
      </c>
      <c r="AA396" s="57">
        <v>4220254</v>
      </c>
      <c r="AB396" s="57">
        <v>1334830</v>
      </c>
      <c r="AC396" s="15">
        <f t="shared" si="245"/>
        <v>2885424</v>
      </c>
      <c r="AD396" s="14">
        <f t="shared" si="269"/>
        <v>0</v>
      </c>
      <c r="AE396" s="15">
        <f t="shared" si="270"/>
        <v>0</v>
      </c>
      <c r="AF396" s="70">
        <v>1</v>
      </c>
      <c r="AG396" s="70">
        <v>0</v>
      </c>
      <c r="AH396" s="14">
        <f t="shared" si="246"/>
        <v>0</v>
      </c>
      <c r="AI396" s="15">
        <f t="shared" si="247"/>
        <v>0</v>
      </c>
      <c r="AJ396" s="16">
        <f t="shared" si="271"/>
        <v>0</v>
      </c>
      <c r="AK396" s="71">
        <v>0</v>
      </c>
      <c r="AL396" s="72">
        <v>0</v>
      </c>
      <c r="AM396" s="18">
        <f t="shared" si="248"/>
        <v>1</v>
      </c>
      <c r="AN396" s="14">
        <f t="shared" si="272"/>
        <v>0</v>
      </c>
      <c r="AO396" s="15">
        <f t="shared" si="273"/>
        <v>0</v>
      </c>
      <c r="AP396" s="16">
        <f t="shared" si="274"/>
        <v>0</v>
      </c>
      <c r="AQ396" s="19">
        <f t="shared" si="275"/>
        <v>0</v>
      </c>
      <c r="AR396" s="17">
        <f t="shared" si="276"/>
        <v>0</v>
      </c>
      <c r="AS396" s="18">
        <f t="shared" si="249"/>
        <v>1</v>
      </c>
      <c r="AT396" s="73">
        <v>0.89014911840146116</v>
      </c>
      <c r="AU396" s="14">
        <f t="shared" si="250"/>
        <v>0</v>
      </c>
      <c r="AV396" s="15">
        <f t="shared" si="280"/>
        <v>0</v>
      </c>
      <c r="AW396" s="74">
        <v>7.3309423347455327E-2</v>
      </c>
      <c r="AX396" s="14">
        <f t="shared" si="251"/>
        <v>0</v>
      </c>
      <c r="AY396" s="15">
        <f t="shared" si="252"/>
        <v>0</v>
      </c>
      <c r="AZ396" s="75">
        <v>1.9599999999999999E-2</v>
      </c>
      <c r="BA396" s="20">
        <f t="shared" si="253"/>
        <v>0</v>
      </c>
      <c r="BB396" s="20">
        <f t="shared" si="254"/>
        <v>0</v>
      </c>
      <c r="BC396" s="20">
        <f t="shared" si="255"/>
        <v>0</v>
      </c>
      <c r="BD396" s="21">
        <f t="shared" si="256"/>
        <v>0</v>
      </c>
      <c r="BE396" s="20">
        <f t="shared" si="277"/>
        <v>0</v>
      </c>
      <c r="BF396" s="20">
        <f t="shared" si="281"/>
        <v>0</v>
      </c>
      <c r="BG396" s="22">
        <f t="shared" si="284"/>
        <v>0</v>
      </c>
      <c r="BH396" s="22">
        <f t="shared" si="257"/>
        <v>0</v>
      </c>
      <c r="BI396" s="53">
        <v>1</v>
      </c>
      <c r="BJ396" s="22">
        <f t="shared" si="278"/>
        <v>0</v>
      </c>
      <c r="BK396" s="22">
        <f t="shared" si="279"/>
        <v>0</v>
      </c>
      <c r="BL396" s="23">
        <f t="shared" si="282"/>
        <v>0</v>
      </c>
    </row>
    <row r="397" spans="1:64" hidden="1" x14ac:dyDescent="0.25">
      <c r="A397" s="53">
        <v>4</v>
      </c>
      <c r="B397" s="53" t="s">
        <v>63</v>
      </c>
      <c r="C397" s="54" t="s">
        <v>64</v>
      </c>
      <c r="D397" s="54">
        <v>45565</v>
      </c>
      <c r="E397" s="55" t="s">
        <v>71</v>
      </c>
      <c r="F397" s="55" t="s">
        <v>66</v>
      </c>
      <c r="G397" s="56">
        <v>2024</v>
      </c>
      <c r="H397" s="57">
        <v>3673000</v>
      </c>
      <c r="I397" s="14">
        <f t="shared" si="258"/>
        <v>237000</v>
      </c>
      <c r="J397" s="67">
        <v>3910000</v>
      </c>
      <c r="K397" s="57">
        <v>1298000</v>
      </c>
      <c r="L397" s="14">
        <f t="shared" si="259"/>
        <v>83000</v>
      </c>
      <c r="M397" s="67">
        <v>1381000</v>
      </c>
      <c r="N397" s="14">
        <f t="shared" si="260"/>
        <v>2375000</v>
      </c>
      <c r="O397" s="14">
        <f t="shared" si="261"/>
        <v>154000</v>
      </c>
      <c r="P397" s="15">
        <f t="shared" si="262"/>
        <v>2529000</v>
      </c>
      <c r="Q397" s="57">
        <v>3612000</v>
      </c>
      <c r="R397" s="57">
        <v>1276000</v>
      </c>
      <c r="S397" s="15">
        <f t="shared" si="283"/>
        <v>2336000</v>
      </c>
      <c r="T397" s="14">
        <f t="shared" si="263"/>
        <v>61000</v>
      </c>
      <c r="U397" s="14">
        <f t="shared" si="264"/>
        <v>39000</v>
      </c>
      <c r="V397" s="14">
        <f t="shared" si="265"/>
        <v>298000</v>
      </c>
      <c r="W397" s="14">
        <f t="shared" si="266"/>
        <v>193000</v>
      </c>
      <c r="X397" s="70">
        <v>1</v>
      </c>
      <c r="Y397" s="14">
        <f t="shared" si="267"/>
        <v>39000</v>
      </c>
      <c r="Z397" s="15">
        <f t="shared" si="268"/>
        <v>193000</v>
      </c>
      <c r="AA397" s="57">
        <v>2855909</v>
      </c>
      <c r="AB397" s="57">
        <v>1009248.538524367</v>
      </c>
      <c r="AC397" s="15">
        <f t="shared" si="245"/>
        <v>1846660.4614756331</v>
      </c>
      <c r="AD397" s="14">
        <f t="shared" si="269"/>
        <v>1054091</v>
      </c>
      <c r="AE397" s="15">
        <f t="shared" si="270"/>
        <v>1054091</v>
      </c>
      <c r="AF397" s="70">
        <v>1</v>
      </c>
      <c r="AG397" s="70">
        <v>0</v>
      </c>
      <c r="AH397" s="14">
        <f t="shared" si="246"/>
        <v>1054091</v>
      </c>
      <c r="AI397" s="15">
        <f t="shared" si="247"/>
        <v>1054091</v>
      </c>
      <c r="AJ397" s="16">
        <f t="shared" si="271"/>
        <v>1.5</v>
      </c>
      <c r="AK397" s="71">
        <v>3</v>
      </c>
      <c r="AL397" s="72">
        <v>5.2555040428474031E-2</v>
      </c>
      <c r="AM397" s="18">
        <f t="shared" si="248"/>
        <v>0.99361788027511155</v>
      </c>
      <c r="AN397" s="14">
        <f t="shared" si="272"/>
        <v>191768.25089309653</v>
      </c>
      <c r="AO397" s="15">
        <f t="shared" si="273"/>
        <v>191768.25089309653</v>
      </c>
      <c r="AP397" s="16">
        <f t="shared" si="274"/>
        <v>1.5</v>
      </c>
      <c r="AQ397" s="19">
        <f t="shared" si="275"/>
        <v>3</v>
      </c>
      <c r="AR397" s="17">
        <f t="shared" si="276"/>
        <v>5.2555040428474031E-2</v>
      </c>
      <c r="AS397" s="18">
        <f t="shared" si="249"/>
        <v>0.99361788027511155</v>
      </c>
      <c r="AT397" s="73">
        <v>0.89014911840146116</v>
      </c>
      <c r="AU397" s="14">
        <f t="shared" si="250"/>
        <v>932309.84307847347</v>
      </c>
      <c r="AV397" s="15">
        <f t="shared" si="280"/>
        <v>932309.84307847347</v>
      </c>
      <c r="AW397" s="74">
        <v>7.3309423347455327E-2</v>
      </c>
      <c r="AX397" s="14">
        <f t="shared" si="251"/>
        <v>77274.803365742526</v>
      </c>
      <c r="AY397" s="15">
        <f t="shared" si="252"/>
        <v>68347.09697723946</v>
      </c>
      <c r="AZ397" s="75">
        <v>1.9599999999999999E-2</v>
      </c>
      <c r="BA397" s="20">
        <f t="shared" si="253"/>
        <v>20660.1836</v>
      </c>
      <c r="BB397" s="20">
        <f t="shared" si="254"/>
        <v>20528.327834726624</v>
      </c>
      <c r="BC397" s="20">
        <f t="shared" si="255"/>
        <v>20660.1836</v>
      </c>
      <c r="BD397" s="21">
        <f t="shared" si="256"/>
        <v>20528.327834726624</v>
      </c>
      <c r="BE397" s="20">
        <f t="shared" si="277"/>
        <v>959025.98696574266</v>
      </c>
      <c r="BF397" s="20">
        <f t="shared" si="281"/>
        <v>829417.01699734305</v>
      </c>
      <c r="BG397" s="22">
        <f t="shared" si="284"/>
        <v>489339.53852436692</v>
      </c>
      <c r="BH397" s="22">
        <f t="shared" si="257"/>
        <v>-340077.47847297613</v>
      </c>
      <c r="BI397" s="53">
        <v>1</v>
      </c>
      <c r="BJ397" s="22">
        <f t="shared" si="278"/>
        <v>469686.44844137575</v>
      </c>
      <c r="BK397" s="22">
        <f t="shared" si="279"/>
        <v>340077.47847297613</v>
      </c>
      <c r="BL397" s="23">
        <f t="shared" si="282"/>
        <v>829417.01699734305</v>
      </c>
    </row>
    <row r="398" spans="1:64" hidden="1" x14ac:dyDescent="0.25">
      <c r="A398" s="53">
        <v>4</v>
      </c>
      <c r="B398" s="53" t="s">
        <v>63</v>
      </c>
      <c r="C398" s="54" t="s">
        <v>64</v>
      </c>
      <c r="D398" s="54">
        <v>45565</v>
      </c>
      <c r="E398" s="55" t="s">
        <v>71</v>
      </c>
      <c r="F398" s="55" t="s">
        <v>66</v>
      </c>
      <c r="G398" s="56">
        <v>2025</v>
      </c>
      <c r="H398" s="57">
        <v>1346000</v>
      </c>
      <c r="I398" s="14">
        <f t="shared" si="258"/>
        <v>2563999.9999999995</v>
      </c>
      <c r="J398" s="67">
        <v>3909999.9999999995</v>
      </c>
      <c r="K398" s="57">
        <v>476000</v>
      </c>
      <c r="L398" s="14">
        <f t="shared" si="259"/>
        <v>904999.99999999977</v>
      </c>
      <c r="M398" s="67">
        <v>1380999.9999999998</v>
      </c>
      <c r="N398" s="14">
        <f t="shared" si="260"/>
        <v>870000</v>
      </c>
      <c r="O398" s="14">
        <f t="shared" si="261"/>
        <v>1658999.9999999998</v>
      </c>
      <c r="P398" s="15">
        <f t="shared" si="262"/>
        <v>2529000</v>
      </c>
      <c r="Q398" s="57">
        <v>1158000</v>
      </c>
      <c r="R398" s="57">
        <v>410000</v>
      </c>
      <c r="S398" s="15">
        <f t="shared" si="283"/>
        <v>748000</v>
      </c>
      <c r="T398" s="14">
        <f t="shared" si="263"/>
        <v>188000</v>
      </c>
      <c r="U398" s="14">
        <f t="shared" si="264"/>
        <v>122000</v>
      </c>
      <c r="V398" s="14">
        <f t="shared" si="265"/>
        <v>2751999.9999999995</v>
      </c>
      <c r="W398" s="14">
        <f t="shared" si="266"/>
        <v>1781000</v>
      </c>
      <c r="X398" s="70">
        <v>0</v>
      </c>
      <c r="Y398" s="14">
        <f t="shared" si="267"/>
        <v>0</v>
      </c>
      <c r="Z398" s="15">
        <f t="shared" si="268"/>
        <v>0</v>
      </c>
      <c r="AA398" s="57">
        <v>0</v>
      </c>
      <c r="AB398" s="57">
        <v>0</v>
      </c>
      <c r="AC398" s="15">
        <f t="shared" si="245"/>
        <v>0</v>
      </c>
      <c r="AD398" s="14">
        <f t="shared" si="269"/>
        <v>3909999.9999999995</v>
      </c>
      <c r="AE398" s="15">
        <f t="shared" si="270"/>
        <v>0</v>
      </c>
      <c r="AF398" s="70">
        <v>0</v>
      </c>
      <c r="AG398" s="70">
        <v>0</v>
      </c>
      <c r="AH398" s="14">
        <f t="shared" si="246"/>
        <v>0</v>
      </c>
      <c r="AI398" s="15">
        <f t="shared" si="247"/>
        <v>0</v>
      </c>
      <c r="AJ398" s="16">
        <f t="shared" si="271"/>
        <v>9</v>
      </c>
      <c r="AK398" s="71">
        <v>9</v>
      </c>
      <c r="AL398" s="72">
        <v>5.2555040428474031E-2</v>
      </c>
      <c r="AM398" s="18">
        <f t="shared" si="248"/>
        <v>0.96231307919562947</v>
      </c>
      <c r="AN398" s="14">
        <f t="shared" si="272"/>
        <v>1713879.594047416</v>
      </c>
      <c r="AO398" s="15">
        <f t="shared" si="273"/>
        <v>0</v>
      </c>
      <c r="AP398" s="16">
        <f t="shared" si="274"/>
        <v>9</v>
      </c>
      <c r="AQ398" s="19">
        <f t="shared" si="275"/>
        <v>9</v>
      </c>
      <c r="AR398" s="17">
        <f t="shared" si="276"/>
        <v>5.2555040428474031E-2</v>
      </c>
      <c r="AS398" s="18">
        <f t="shared" si="249"/>
        <v>0.96231307919562947</v>
      </c>
      <c r="AT398" s="73">
        <v>0.89014911840146116</v>
      </c>
      <c r="AU398" s="14">
        <f t="shared" si="250"/>
        <v>0</v>
      </c>
      <c r="AV398" s="15">
        <f t="shared" si="280"/>
        <v>0</v>
      </c>
      <c r="AW398" s="74">
        <v>0</v>
      </c>
      <c r="AX398" s="14">
        <f t="shared" si="251"/>
        <v>0</v>
      </c>
      <c r="AY398" s="15">
        <f t="shared" si="252"/>
        <v>0</v>
      </c>
      <c r="AZ398" s="75">
        <v>0</v>
      </c>
      <c r="BA398" s="20">
        <f t="shared" si="253"/>
        <v>0</v>
      </c>
      <c r="BB398" s="20">
        <f t="shared" si="254"/>
        <v>0</v>
      </c>
      <c r="BC398" s="20">
        <f t="shared" si="255"/>
        <v>0</v>
      </c>
      <c r="BD398" s="21">
        <f t="shared" si="256"/>
        <v>0</v>
      </c>
      <c r="BE398" s="20">
        <f t="shared" si="277"/>
        <v>0</v>
      </c>
      <c r="BF398" s="20">
        <f t="shared" si="281"/>
        <v>0</v>
      </c>
      <c r="BG398" s="22">
        <f t="shared" si="284"/>
        <v>748000</v>
      </c>
      <c r="BH398" s="22">
        <f t="shared" si="257"/>
        <v>748000</v>
      </c>
      <c r="BI398" s="53">
        <v>0</v>
      </c>
      <c r="BJ398" s="22">
        <f t="shared" si="278"/>
        <v>0</v>
      </c>
      <c r="BK398" s="22">
        <f t="shared" si="279"/>
        <v>0</v>
      </c>
      <c r="BL398" s="23">
        <f t="shared" si="282"/>
        <v>748000</v>
      </c>
    </row>
    <row r="399" spans="1:64" hidden="1" x14ac:dyDescent="0.25">
      <c r="A399" s="53">
        <v>4</v>
      </c>
      <c r="B399" s="53" t="s">
        <v>63</v>
      </c>
      <c r="C399" s="54" t="s">
        <v>64</v>
      </c>
      <c r="D399" s="54">
        <v>45596</v>
      </c>
      <c r="E399" s="55" t="s">
        <v>65</v>
      </c>
      <c r="F399" s="55" t="s">
        <v>66</v>
      </c>
      <c r="G399" s="56">
        <v>2023</v>
      </c>
      <c r="H399" s="57">
        <v>525829018</v>
      </c>
      <c r="I399" s="14">
        <f t="shared" si="258"/>
        <v>0</v>
      </c>
      <c r="J399" s="67">
        <v>525829018</v>
      </c>
      <c r="K399" s="57">
        <v>157396496</v>
      </c>
      <c r="L399" s="14">
        <f t="shared" si="259"/>
        <v>0</v>
      </c>
      <c r="M399" s="67">
        <v>157396496</v>
      </c>
      <c r="N399" s="14">
        <f t="shared" si="260"/>
        <v>368432522</v>
      </c>
      <c r="O399" s="14">
        <f t="shared" si="261"/>
        <v>0</v>
      </c>
      <c r="P399" s="15">
        <f t="shared" si="262"/>
        <v>368432522</v>
      </c>
      <c r="Q399" s="57">
        <v>525829018</v>
      </c>
      <c r="R399" s="57">
        <v>157396496</v>
      </c>
      <c r="S399" s="15">
        <f t="shared" si="283"/>
        <v>368432522</v>
      </c>
      <c r="T399" s="14">
        <f t="shared" si="263"/>
        <v>0</v>
      </c>
      <c r="U399" s="14">
        <f t="shared" si="264"/>
        <v>0</v>
      </c>
      <c r="V399" s="14">
        <f t="shared" si="265"/>
        <v>0</v>
      </c>
      <c r="W399" s="14">
        <f t="shared" si="266"/>
        <v>0</v>
      </c>
      <c r="X399" s="70">
        <v>1</v>
      </c>
      <c r="Y399" s="14">
        <f t="shared" si="267"/>
        <v>0</v>
      </c>
      <c r="Z399" s="15">
        <f t="shared" si="268"/>
        <v>0</v>
      </c>
      <c r="AA399" s="57">
        <v>525829018</v>
      </c>
      <c r="AB399" s="57">
        <v>157396496</v>
      </c>
      <c r="AC399" s="15">
        <f t="shared" si="245"/>
        <v>368432522</v>
      </c>
      <c r="AD399" s="14">
        <f t="shared" si="269"/>
        <v>0</v>
      </c>
      <c r="AE399" s="15">
        <f t="shared" si="270"/>
        <v>0</v>
      </c>
      <c r="AF399" s="70">
        <v>1.22</v>
      </c>
      <c r="AG399" s="70">
        <v>0</v>
      </c>
      <c r="AH399" s="14">
        <f t="shared" si="246"/>
        <v>0</v>
      </c>
      <c r="AI399" s="15">
        <f t="shared" si="247"/>
        <v>0</v>
      </c>
      <c r="AJ399" s="16">
        <f t="shared" si="271"/>
        <v>0</v>
      </c>
      <c r="AK399" s="71">
        <v>0</v>
      </c>
      <c r="AL399" s="72">
        <v>0</v>
      </c>
      <c r="AM399" s="18">
        <f t="shared" si="248"/>
        <v>1</v>
      </c>
      <c r="AN399" s="14">
        <f t="shared" si="272"/>
        <v>0</v>
      </c>
      <c r="AO399" s="15">
        <f t="shared" si="273"/>
        <v>0</v>
      </c>
      <c r="AP399" s="16">
        <f t="shared" si="274"/>
        <v>0</v>
      </c>
      <c r="AQ399" s="19">
        <f t="shared" si="275"/>
        <v>0</v>
      </c>
      <c r="AR399" s="17">
        <f t="shared" si="276"/>
        <v>0</v>
      </c>
      <c r="AS399" s="18">
        <f t="shared" si="249"/>
        <v>1</v>
      </c>
      <c r="AT399" s="73">
        <v>0.88450765268544418</v>
      </c>
      <c r="AU399" s="14">
        <f t="shared" si="250"/>
        <v>0</v>
      </c>
      <c r="AV399" s="15">
        <f t="shared" si="280"/>
        <v>0</v>
      </c>
      <c r="AW399" s="74">
        <v>7.2144853467420111E-2</v>
      </c>
      <c r="AX399" s="14">
        <f t="shared" si="251"/>
        <v>0</v>
      </c>
      <c r="AY399" s="15">
        <f t="shared" si="252"/>
        <v>0</v>
      </c>
      <c r="AZ399" s="75">
        <v>2.3E-3</v>
      </c>
      <c r="BA399" s="20">
        <f t="shared" si="253"/>
        <v>0</v>
      </c>
      <c r="BB399" s="20">
        <f t="shared" si="254"/>
        <v>0</v>
      </c>
      <c r="BC399" s="20">
        <f t="shared" si="255"/>
        <v>0</v>
      </c>
      <c r="BD399" s="21">
        <f t="shared" si="256"/>
        <v>0</v>
      </c>
      <c r="BE399" s="20">
        <f t="shared" si="277"/>
        <v>0</v>
      </c>
      <c r="BF399" s="20">
        <f t="shared" si="281"/>
        <v>0</v>
      </c>
      <c r="BG399" s="22">
        <f t="shared" si="284"/>
        <v>0</v>
      </c>
      <c r="BH399" s="22">
        <f t="shared" si="257"/>
        <v>0</v>
      </c>
      <c r="BI399" s="53">
        <v>1</v>
      </c>
      <c r="BJ399" s="22">
        <f t="shared" si="278"/>
        <v>0</v>
      </c>
      <c r="BK399" s="22">
        <f t="shared" si="279"/>
        <v>0</v>
      </c>
      <c r="BL399" s="23">
        <f t="shared" si="282"/>
        <v>0</v>
      </c>
    </row>
    <row r="400" spans="1:64" hidden="1" x14ac:dyDescent="0.25">
      <c r="A400" s="53">
        <v>4</v>
      </c>
      <c r="B400" s="53" t="s">
        <v>63</v>
      </c>
      <c r="C400" s="54" t="s">
        <v>64</v>
      </c>
      <c r="D400" s="54">
        <v>45596</v>
      </c>
      <c r="E400" s="55" t="s">
        <v>65</v>
      </c>
      <c r="F400" s="55" t="s">
        <v>66</v>
      </c>
      <c r="G400" s="56">
        <v>2024</v>
      </c>
      <c r="H400" s="57">
        <v>550633000</v>
      </c>
      <c r="I400" s="14">
        <f t="shared" si="258"/>
        <v>4173000</v>
      </c>
      <c r="J400" s="67">
        <v>554806000</v>
      </c>
      <c r="K400" s="57">
        <v>174604000</v>
      </c>
      <c r="L400" s="14">
        <f t="shared" si="259"/>
        <v>1323000</v>
      </c>
      <c r="M400" s="67">
        <v>175927000</v>
      </c>
      <c r="N400" s="14">
        <f t="shared" si="260"/>
        <v>376029000</v>
      </c>
      <c r="O400" s="14">
        <f t="shared" si="261"/>
        <v>2850000</v>
      </c>
      <c r="P400" s="15">
        <f t="shared" si="262"/>
        <v>378879000</v>
      </c>
      <c r="Q400" s="57">
        <v>540604000</v>
      </c>
      <c r="R400" s="57">
        <v>171424000</v>
      </c>
      <c r="S400" s="15">
        <f t="shared" si="283"/>
        <v>369180000</v>
      </c>
      <c r="T400" s="14">
        <f t="shared" si="263"/>
        <v>10029000</v>
      </c>
      <c r="U400" s="14">
        <f t="shared" si="264"/>
        <v>6849000</v>
      </c>
      <c r="V400" s="14">
        <f t="shared" si="265"/>
        <v>14202000</v>
      </c>
      <c r="W400" s="14">
        <f t="shared" si="266"/>
        <v>9699000</v>
      </c>
      <c r="X400" s="70">
        <v>1</v>
      </c>
      <c r="Y400" s="14">
        <f t="shared" si="267"/>
        <v>6849000</v>
      </c>
      <c r="Z400" s="15">
        <f t="shared" si="268"/>
        <v>9699000</v>
      </c>
      <c r="AA400" s="57">
        <v>466407367</v>
      </c>
      <c r="AB400" s="57">
        <v>147896315.52716237</v>
      </c>
      <c r="AC400" s="15">
        <f t="shared" si="245"/>
        <v>318511051.47283763</v>
      </c>
      <c r="AD400" s="14">
        <f t="shared" si="269"/>
        <v>88398633</v>
      </c>
      <c r="AE400" s="15">
        <f t="shared" si="270"/>
        <v>88398633</v>
      </c>
      <c r="AF400" s="70">
        <v>1.26</v>
      </c>
      <c r="AG400" s="70">
        <v>0</v>
      </c>
      <c r="AH400" s="14">
        <f t="shared" si="246"/>
        <v>111382277.58</v>
      </c>
      <c r="AI400" s="15">
        <f t="shared" si="247"/>
        <v>111382277.58</v>
      </c>
      <c r="AJ400" s="16">
        <f t="shared" si="271"/>
        <v>1</v>
      </c>
      <c r="AK400" s="71">
        <v>3</v>
      </c>
      <c r="AL400" s="72">
        <v>5.2555040428474031E-2</v>
      </c>
      <c r="AM400" s="18">
        <f t="shared" si="248"/>
        <v>0.99574071491465066</v>
      </c>
      <c r="AN400" s="14">
        <f t="shared" si="272"/>
        <v>9657689.1939571965</v>
      </c>
      <c r="AO400" s="15">
        <f t="shared" si="273"/>
        <v>9657689.1939571965</v>
      </c>
      <c r="AP400" s="16">
        <f t="shared" si="274"/>
        <v>1</v>
      </c>
      <c r="AQ400" s="19">
        <f t="shared" si="275"/>
        <v>3</v>
      </c>
      <c r="AR400" s="17">
        <f t="shared" si="276"/>
        <v>5.2555040428474031E-2</v>
      </c>
      <c r="AS400" s="18">
        <f t="shared" si="249"/>
        <v>0.99574071491465066</v>
      </c>
      <c r="AT400" s="73">
        <v>0.88450765268544418</v>
      </c>
      <c r="AU400" s="14">
        <f t="shared" si="250"/>
        <v>98098858.613782495</v>
      </c>
      <c r="AV400" s="15">
        <f t="shared" si="280"/>
        <v>98098858.613782495</v>
      </c>
      <c r="AW400" s="74">
        <v>7.2144853467420111E-2</v>
      </c>
      <c r="AX400" s="14">
        <f t="shared" si="251"/>
        <v>8035658.0948766125</v>
      </c>
      <c r="AY400" s="15">
        <f t="shared" si="252"/>
        <v>7077327.7800125014</v>
      </c>
      <c r="AZ400" s="75">
        <v>2.3E-3</v>
      </c>
      <c r="BA400" s="20">
        <f t="shared" si="253"/>
        <v>203316.8559</v>
      </c>
      <c r="BB400" s="20">
        <f t="shared" si="254"/>
        <v>202450.87144806501</v>
      </c>
      <c r="BC400" s="20">
        <f t="shared" si="255"/>
        <v>203316.8559</v>
      </c>
      <c r="BD400" s="21">
        <f t="shared" si="256"/>
        <v>202450.87144806501</v>
      </c>
      <c r="BE400" s="20">
        <f t="shared" si="277"/>
        <v>109922252.53077662</v>
      </c>
      <c r="BF400" s="20">
        <f t="shared" si="281"/>
        <v>95720948.071285874</v>
      </c>
      <c r="BG400" s="22">
        <f t="shared" si="284"/>
        <v>50668948.527162373</v>
      </c>
      <c r="BH400" s="22">
        <f t="shared" si="257"/>
        <v>-45051999.544123501</v>
      </c>
      <c r="BI400" s="53">
        <v>1</v>
      </c>
      <c r="BJ400" s="22">
        <f t="shared" si="278"/>
        <v>59253304.003614247</v>
      </c>
      <c r="BK400" s="22">
        <f t="shared" si="279"/>
        <v>45051999.544123501</v>
      </c>
      <c r="BL400" s="23">
        <f t="shared" si="282"/>
        <v>95720948.071285874</v>
      </c>
    </row>
    <row r="401" spans="1:64" hidden="1" x14ac:dyDescent="0.25">
      <c r="A401" s="53">
        <v>4</v>
      </c>
      <c r="B401" s="53" t="s">
        <v>63</v>
      </c>
      <c r="C401" s="54" t="s">
        <v>64</v>
      </c>
      <c r="D401" s="54">
        <v>45596</v>
      </c>
      <c r="E401" s="55" t="s">
        <v>65</v>
      </c>
      <c r="F401" s="55" t="s">
        <v>66</v>
      </c>
      <c r="G401" s="56">
        <v>2025</v>
      </c>
      <c r="H401" s="57">
        <v>208901000</v>
      </c>
      <c r="I401" s="14">
        <f t="shared" si="258"/>
        <v>352457379.02541041</v>
      </c>
      <c r="J401" s="67">
        <v>561358379.02541041</v>
      </c>
      <c r="K401" s="57">
        <v>66243000</v>
      </c>
      <c r="L401" s="14">
        <f t="shared" si="259"/>
        <v>113828842.60804909</v>
      </c>
      <c r="M401" s="67">
        <v>180071842.60804909</v>
      </c>
      <c r="N401" s="14">
        <f t="shared" si="260"/>
        <v>142658000</v>
      </c>
      <c r="O401" s="14">
        <f t="shared" si="261"/>
        <v>238628536.41736132</v>
      </c>
      <c r="P401" s="15">
        <f t="shared" si="262"/>
        <v>381286536.41736132</v>
      </c>
      <c r="Q401" s="57">
        <v>170482000</v>
      </c>
      <c r="R401" s="57">
        <v>54060000</v>
      </c>
      <c r="S401" s="15">
        <f t="shared" si="283"/>
        <v>116422000</v>
      </c>
      <c r="T401" s="14">
        <f t="shared" si="263"/>
        <v>38419000</v>
      </c>
      <c r="U401" s="14">
        <f t="shared" si="264"/>
        <v>26236000</v>
      </c>
      <c r="V401" s="14">
        <f t="shared" si="265"/>
        <v>390876379.02541041</v>
      </c>
      <c r="W401" s="14">
        <f t="shared" si="266"/>
        <v>264864536.41736132</v>
      </c>
      <c r="X401" s="70">
        <v>0</v>
      </c>
      <c r="Y401" s="14">
        <f t="shared" si="267"/>
        <v>0</v>
      </c>
      <c r="Z401" s="15">
        <f t="shared" si="268"/>
        <v>0</v>
      </c>
      <c r="AA401" s="57">
        <v>0</v>
      </c>
      <c r="AB401" s="57">
        <v>0</v>
      </c>
      <c r="AC401" s="15">
        <f t="shared" si="245"/>
        <v>0</v>
      </c>
      <c r="AD401" s="14">
        <f t="shared" si="269"/>
        <v>561358379.02541041</v>
      </c>
      <c r="AE401" s="15">
        <f t="shared" si="270"/>
        <v>0</v>
      </c>
      <c r="AF401" s="70">
        <v>0</v>
      </c>
      <c r="AG401" s="70">
        <v>0</v>
      </c>
      <c r="AH401" s="14">
        <f t="shared" si="246"/>
        <v>0</v>
      </c>
      <c r="AI401" s="15">
        <f t="shared" si="247"/>
        <v>0</v>
      </c>
      <c r="AJ401" s="16">
        <f t="shared" si="271"/>
        <v>8</v>
      </c>
      <c r="AK401" s="71">
        <v>9</v>
      </c>
      <c r="AL401" s="72">
        <v>5.2555040428474031E-2</v>
      </c>
      <c r="AM401" s="18">
        <f t="shared" si="248"/>
        <v>0.96642937742895618</v>
      </c>
      <c r="AN401" s="14">
        <f t="shared" si="272"/>
        <v>255972869.0328396</v>
      </c>
      <c r="AO401" s="15">
        <f t="shared" si="273"/>
        <v>0</v>
      </c>
      <c r="AP401" s="16">
        <f t="shared" si="274"/>
        <v>8</v>
      </c>
      <c r="AQ401" s="19">
        <f t="shared" si="275"/>
        <v>9</v>
      </c>
      <c r="AR401" s="17">
        <f t="shared" si="276"/>
        <v>5.2555040428474031E-2</v>
      </c>
      <c r="AS401" s="18">
        <f t="shared" si="249"/>
        <v>0.96642937742895618</v>
      </c>
      <c r="AT401" s="73">
        <v>0.88450765268544418</v>
      </c>
      <c r="AU401" s="14">
        <f t="shared" si="250"/>
        <v>0</v>
      </c>
      <c r="AV401" s="15">
        <f t="shared" si="280"/>
        <v>0</v>
      </c>
      <c r="AW401" s="74">
        <v>0</v>
      </c>
      <c r="AX401" s="14">
        <f t="shared" si="251"/>
        <v>0</v>
      </c>
      <c r="AY401" s="15">
        <f t="shared" si="252"/>
        <v>0</v>
      </c>
      <c r="AZ401" s="75">
        <v>0</v>
      </c>
      <c r="BA401" s="20">
        <f t="shared" si="253"/>
        <v>0</v>
      </c>
      <c r="BB401" s="20">
        <f t="shared" si="254"/>
        <v>0</v>
      </c>
      <c r="BC401" s="20">
        <f t="shared" si="255"/>
        <v>0</v>
      </c>
      <c r="BD401" s="21">
        <f t="shared" si="256"/>
        <v>0</v>
      </c>
      <c r="BE401" s="20">
        <f t="shared" si="277"/>
        <v>0</v>
      </c>
      <c r="BF401" s="20">
        <f t="shared" si="281"/>
        <v>0</v>
      </c>
      <c r="BG401" s="22">
        <f t="shared" si="284"/>
        <v>116422000</v>
      </c>
      <c r="BH401" s="22">
        <f t="shared" si="257"/>
        <v>116422000</v>
      </c>
      <c r="BI401" s="53">
        <v>0</v>
      </c>
      <c r="BJ401" s="22">
        <f t="shared" si="278"/>
        <v>0</v>
      </c>
      <c r="BK401" s="22">
        <f t="shared" si="279"/>
        <v>0</v>
      </c>
      <c r="BL401" s="23">
        <f t="shared" si="282"/>
        <v>116422000</v>
      </c>
    </row>
    <row r="402" spans="1:64" hidden="1" x14ac:dyDescent="0.25">
      <c r="A402" s="53">
        <v>4</v>
      </c>
      <c r="B402" s="53" t="s">
        <v>63</v>
      </c>
      <c r="C402" s="54" t="s">
        <v>64</v>
      </c>
      <c r="D402" s="54">
        <v>45596</v>
      </c>
      <c r="E402" s="55" t="s">
        <v>67</v>
      </c>
      <c r="F402" s="55" t="s">
        <v>66</v>
      </c>
      <c r="G402" s="56">
        <v>2023</v>
      </c>
      <c r="H402" s="57">
        <v>318418348</v>
      </c>
      <c r="I402" s="14">
        <f t="shared" si="258"/>
        <v>0</v>
      </c>
      <c r="J402" s="67">
        <v>318418348</v>
      </c>
      <c r="K402" s="57">
        <v>103037846</v>
      </c>
      <c r="L402" s="14">
        <f t="shared" si="259"/>
        <v>0</v>
      </c>
      <c r="M402" s="67">
        <v>103037846</v>
      </c>
      <c r="N402" s="14">
        <f t="shared" si="260"/>
        <v>215380502</v>
      </c>
      <c r="O402" s="14">
        <f t="shared" si="261"/>
        <v>0</v>
      </c>
      <c r="P402" s="15">
        <f t="shared" si="262"/>
        <v>215380502</v>
      </c>
      <c r="Q402" s="57">
        <v>318418348</v>
      </c>
      <c r="R402" s="57">
        <v>103037846</v>
      </c>
      <c r="S402" s="15">
        <f t="shared" si="283"/>
        <v>215380502</v>
      </c>
      <c r="T402" s="14">
        <f t="shared" si="263"/>
        <v>0</v>
      </c>
      <c r="U402" s="14">
        <f t="shared" si="264"/>
        <v>0</v>
      </c>
      <c r="V402" s="14">
        <f t="shared" si="265"/>
        <v>0</v>
      </c>
      <c r="W402" s="14">
        <f t="shared" si="266"/>
        <v>0</v>
      </c>
      <c r="X402" s="70">
        <v>1</v>
      </c>
      <c r="Y402" s="14">
        <f t="shared" si="267"/>
        <v>0</v>
      </c>
      <c r="Z402" s="15">
        <f t="shared" si="268"/>
        <v>0</v>
      </c>
      <c r="AA402" s="57">
        <v>318418348</v>
      </c>
      <c r="AB402" s="57">
        <v>103037846</v>
      </c>
      <c r="AC402" s="15">
        <f t="shared" si="245"/>
        <v>215380502</v>
      </c>
      <c r="AD402" s="14">
        <f t="shared" si="269"/>
        <v>0</v>
      </c>
      <c r="AE402" s="15">
        <f t="shared" si="270"/>
        <v>0</v>
      </c>
      <c r="AF402" s="70">
        <v>0.78900000000000003</v>
      </c>
      <c r="AG402" s="70">
        <v>0</v>
      </c>
      <c r="AH402" s="14">
        <f t="shared" si="246"/>
        <v>0</v>
      </c>
      <c r="AI402" s="15">
        <f t="shared" si="247"/>
        <v>0</v>
      </c>
      <c r="AJ402" s="16">
        <f t="shared" si="271"/>
        <v>0</v>
      </c>
      <c r="AK402" s="71">
        <v>0</v>
      </c>
      <c r="AL402" s="72">
        <v>0</v>
      </c>
      <c r="AM402" s="18">
        <f t="shared" si="248"/>
        <v>1</v>
      </c>
      <c r="AN402" s="14">
        <f t="shared" si="272"/>
        <v>0</v>
      </c>
      <c r="AO402" s="15">
        <f t="shared" si="273"/>
        <v>0</v>
      </c>
      <c r="AP402" s="16">
        <f t="shared" si="274"/>
        <v>0</v>
      </c>
      <c r="AQ402" s="19">
        <f t="shared" si="275"/>
        <v>0</v>
      </c>
      <c r="AR402" s="17">
        <f t="shared" si="276"/>
        <v>0</v>
      </c>
      <c r="AS402" s="18">
        <f t="shared" si="249"/>
        <v>1</v>
      </c>
      <c r="AT402" s="73">
        <v>0.86443752692586795</v>
      </c>
      <c r="AU402" s="14">
        <f t="shared" si="250"/>
        <v>0</v>
      </c>
      <c r="AV402" s="15">
        <f t="shared" si="280"/>
        <v>0</v>
      </c>
      <c r="AW402" s="74">
        <v>9.7948479432115043E-2</v>
      </c>
      <c r="AX402" s="14">
        <f t="shared" si="251"/>
        <v>0</v>
      </c>
      <c r="AY402" s="15">
        <f t="shared" si="252"/>
        <v>0</v>
      </c>
      <c r="AZ402" s="75">
        <v>3.2000000000000002E-3</v>
      </c>
      <c r="BA402" s="20">
        <f t="shared" si="253"/>
        <v>0</v>
      </c>
      <c r="BB402" s="20">
        <f t="shared" si="254"/>
        <v>0</v>
      </c>
      <c r="BC402" s="20">
        <f t="shared" si="255"/>
        <v>0</v>
      </c>
      <c r="BD402" s="21">
        <f t="shared" si="256"/>
        <v>0</v>
      </c>
      <c r="BE402" s="20">
        <f t="shared" si="277"/>
        <v>0</v>
      </c>
      <c r="BF402" s="20">
        <f t="shared" si="281"/>
        <v>0</v>
      </c>
      <c r="BG402" s="22">
        <f t="shared" si="284"/>
        <v>0</v>
      </c>
      <c r="BH402" s="22">
        <f t="shared" si="257"/>
        <v>0</v>
      </c>
      <c r="BI402" s="53">
        <v>1</v>
      </c>
      <c r="BJ402" s="22">
        <f t="shared" si="278"/>
        <v>0</v>
      </c>
      <c r="BK402" s="22">
        <f t="shared" si="279"/>
        <v>0</v>
      </c>
      <c r="BL402" s="23">
        <f t="shared" si="282"/>
        <v>0</v>
      </c>
    </row>
    <row r="403" spans="1:64" hidden="1" x14ac:dyDescent="0.25">
      <c r="A403" s="53">
        <v>4</v>
      </c>
      <c r="B403" s="53" t="s">
        <v>63</v>
      </c>
      <c r="C403" s="54" t="s">
        <v>64</v>
      </c>
      <c r="D403" s="54">
        <v>45596</v>
      </c>
      <c r="E403" s="55" t="s">
        <v>67</v>
      </c>
      <c r="F403" s="55" t="s">
        <v>66</v>
      </c>
      <c r="G403" s="56">
        <v>2024</v>
      </c>
      <c r="H403" s="57">
        <v>310004000</v>
      </c>
      <c r="I403" s="14">
        <f t="shared" si="258"/>
        <v>3438000</v>
      </c>
      <c r="J403" s="67">
        <v>313442000</v>
      </c>
      <c r="K403" s="57">
        <v>110051000</v>
      </c>
      <c r="L403" s="14">
        <f t="shared" si="259"/>
        <v>1220000</v>
      </c>
      <c r="M403" s="67">
        <v>111271000</v>
      </c>
      <c r="N403" s="14">
        <f t="shared" si="260"/>
        <v>199953000</v>
      </c>
      <c r="O403" s="14">
        <f t="shared" si="261"/>
        <v>2218000</v>
      </c>
      <c r="P403" s="15">
        <f t="shared" si="262"/>
        <v>202171000</v>
      </c>
      <c r="Q403" s="57">
        <v>303986000</v>
      </c>
      <c r="R403" s="57">
        <v>107915000</v>
      </c>
      <c r="S403" s="15">
        <f t="shared" si="283"/>
        <v>196071000</v>
      </c>
      <c r="T403" s="14">
        <f t="shared" si="263"/>
        <v>6018000</v>
      </c>
      <c r="U403" s="14">
        <f t="shared" si="264"/>
        <v>3882000</v>
      </c>
      <c r="V403" s="14">
        <f t="shared" si="265"/>
        <v>9456000</v>
      </c>
      <c r="W403" s="14">
        <f t="shared" si="266"/>
        <v>6100000</v>
      </c>
      <c r="X403" s="70">
        <v>1</v>
      </c>
      <c r="Y403" s="14">
        <f t="shared" si="267"/>
        <v>3882000</v>
      </c>
      <c r="Z403" s="15">
        <f t="shared" si="268"/>
        <v>6100000</v>
      </c>
      <c r="AA403" s="57">
        <v>264011421</v>
      </c>
      <c r="AB403" s="57">
        <v>93723696.766722366</v>
      </c>
      <c r="AC403" s="15">
        <f t="shared" si="245"/>
        <v>170287724.23327762</v>
      </c>
      <c r="AD403" s="14">
        <f t="shared" si="269"/>
        <v>49430579</v>
      </c>
      <c r="AE403" s="15">
        <f t="shared" si="270"/>
        <v>49430579</v>
      </c>
      <c r="AF403" s="70">
        <v>0.80800000000000005</v>
      </c>
      <c r="AG403" s="70">
        <v>0</v>
      </c>
      <c r="AH403" s="14">
        <f t="shared" si="246"/>
        <v>39939907.832000002</v>
      </c>
      <c r="AI403" s="15">
        <f t="shared" si="247"/>
        <v>39939907.832000002</v>
      </c>
      <c r="AJ403" s="16">
        <f t="shared" si="271"/>
        <v>1</v>
      </c>
      <c r="AK403" s="71">
        <v>3</v>
      </c>
      <c r="AL403" s="72">
        <v>5.2555040428474031E-2</v>
      </c>
      <c r="AM403" s="18">
        <f t="shared" si="248"/>
        <v>0.99574071491465066</v>
      </c>
      <c r="AN403" s="14">
        <f t="shared" si="272"/>
        <v>6074018.3609793689</v>
      </c>
      <c r="AO403" s="15">
        <f t="shared" si="273"/>
        <v>6074018.3609793689</v>
      </c>
      <c r="AP403" s="16">
        <f t="shared" si="274"/>
        <v>1</v>
      </c>
      <c r="AQ403" s="19">
        <f t="shared" si="275"/>
        <v>3</v>
      </c>
      <c r="AR403" s="17">
        <f t="shared" si="276"/>
        <v>5.2555040428474031E-2</v>
      </c>
      <c r="AS403" s="18">
        <f t="shared" si="249"/>
        <v>0.99574071491465066</v>
      </c>
      <c r="AT403" s="73">
        <v>0.86443752692586795</v>
      </c>
      <c r="AU403" s="14">
        <f t="shared" si="250"/>
        <v>34378500.969819121</v>
      </c>
      <c r="AV403" s="15">
        <f t="shared" si="280"/>
        <v>34378500.969819121</v>
      </c>
      <c r="AW403" s="74">
        <v>9.7948479432115043E-2</v>
      </c>
      <c r="AX403" s="14">
        <f t="shared" si="251"/>
        <v>3912053.2408032226</v>
      </c>
      <c r="AY403" s="15">
        <f t="shared" si="252"/>
        <v>3367321.8951492752</v>
      </c>
      <c r="AZ403" s="75">
        <v>3.2000000000000002E-3</v>
      </c>
      <c r="BA403" s="20">
        <f t="shared" si="253"/>
        <v>158177.85279999999</v>
      </c>
      <c r="BB403" s="20">
        <f t="shared" si="254"/>
        <v>157504.12823073636</v>
      </c>
      <c r="BC403" s="20">
        <f t="shared" si="255"/>
        <v>158177.85279999999</v>
      </c>
      <c r="BD403" s="21">
        <f t="shared" si="256"/>
        <v>157504.12823073636</v>
      </c>
      <c r="BE403" s="20">
        <f t="shared" si="277"/>
        <v>37910138.925603218</v>
      </c>
      <c r="BF403" s="20">
        <f t="shared" si="281"/>
        <v>31829308.632219762</v>
      </c>
      <c r="BG403" s="22">
        <f t="shared" si="284"/>
        <v>25783275.766722381</v>
      </c>
      <c r="BH403" s="22">
        <f t="shared" si="257"/>
        <v>-6046032.8654973805</v>
      </c>
      <c r="BI403" s="53">
        <v>1</v>
      </c>
      <c r="BJ403" s="22">
        <f t="shared" si="278"/>
        <v>12126863.158880837</v>
      </c>
      <c r="BK403" s="22">
        <f t="shared" si="279"/>
        <v>6046032.8654973805</v>
      </c>
      <c r="BL403" s="23">
        <f t="shared" si="282"/>
        <v>31829308.632219762</v>
      </c>
    </row>
    <row r="404" spans="1:64" hidden="1" x14ac:dyDescent="0.25">
      <c r="A404" s="53">
        <v>4</v>
      </c>
      <c r="B404" s="53" t="s">
        <v>63</v>
      </c>
      <c r="C404" s="54" t="s">
        <v>64</v>
      </c>
      <c r="D404" s="54">
        <v>45596</v>
      </c>
      <c r="E404" s="55" t="s">
        <v>67</v>
      </c>
      <c r="F404" s="55" t="s">
        <v>66</v>
      </c>
      <c r="G404" s="56">
        <v>2025</v>
      </c>
      <c r="H404" s="57">
        <v>124034000</v>
      </c>
      <c r="I404" s="14">
        <f t="shared" si="258"/>
        <v>214125136.65410393</v>
      </c>
      <c r="J404" s="67">
        <v>338159136.65410393</v>
      </c>
      <c r="K404" s="57">
        <v>44031000</v>
      </c>
      <c r="L404" s="14">
        <f t="shared" si="259"/>
        <v>78149692.188621759</v>
      </c>
      <c r="M404" s="67">
        <v>122180692.18862176</v>
      </c>
      <c r="N404" s="14">
        <f t="shared" si="260"/>
        <v>80003000</v>
      </c>
      <c r="O404" s="14">
        <f t="shared" si="261"/>
        <v>135975444.46548218</v>
      </c>
      <c r="P404" s="15">
        <f t="shared" si="262"/>
        <v>215978444.46548218</v>
      </c>
      <c r="Q404" s="57">
        <v>99504000</v>
      </c>
      <c r="R404" s="57">
        <v>35323000</v>
      </c>
      <c r="S404" s="15">
        <f t="shared" si="283"/>
        <v>64181000</v>
      </c>
      <c r="T404" s="14">
        <f t="shared" si="263"/>
        <v>24530000</v>
      </c>
      <c r="U404" s="14">
        <f t="shared" si="264"/>
        <v>15822000</v>
      </c>
      <c r="V404" s="14">
        <f t="shared" si="265"/>
        <v>238655136.65410393</v>
      </c>
      <c r="W404" s="14">
        <f t="shared" si="266"/>
        <v>151797444.46548218</v>
      </c>
      <c r="X404" s="70">
        <v>0</v>
      </c>
      <c r="Y404" s="14">
        <f t="shared" si="267"/>
        <v>0</v>
      </c>
      <c r="Z404" s="15">
        <f t="shared" si="268"/>
        <v>0</v>
      </c>
      <c r="AA404" s="57">
        <v>0</v>
      </c>
      <c r="AB404" s="57">
        <v>0</v>
      </c>
      <c r="AC404" s="15">
        <f t="shared" si="245"/>
        <v>0</v>
      </c>
      <c r="AD404" s="14">
        <f t="shared" si="269"/>
        <v>338159136.65410393</v>
      </c>
      <c r="AE404" s="15">
        <f t="shared" si="270"/>
        <v>0</v>
      </c>
      <c r="AF404" s="70">
        <v>0</v>
      </c>
      <c r="AG404" s="70">
        <v>0</v>
      </c>
      <c r="AH404" s="14">
        <f t="shared" si="246"/>
        <v>0</v>
      </c>
      <c r="AI404" s="15">
        <f t="shared" si="247"/>
        <v>0</v>
      </c>
      <c r="AJ404" s="16">
        <f t="shared" si="271"/>
        <v>8</v>
      </c>
      <c r="AK404" s="71">
        <v>9</v>
      </c>
      <c r="AL404" s="72">
        <v>5.2555040428474031E-2</v>
      </c>
      <c r="AM404" s="18">
        <f t="shared" si="248"/>
        <v>0.96642937742895618</v>
      </c>
      <c r="AN404" s="14">
        <f t="shared" si="272"/>
        <v>146701509.75008249</v>
      </c>
      <c r="AO404" s="15">
        <f t="shared" si="273"/>
        <v>0</v>
      </c>
      <c r="AP404" s="16">
        <f t="shared" si="274"/>
        <v>8</v>
      </c>
      <c r="AQ404" s="19">
        <f t="shared" si="275"/>
        <v>9</v>
      </c>
      <c r="AR404" s="17">
        <f t="shared" si="276"/>
        <v>5.2555040428474031E-2</v>
      </c>
      <c r="AS404" s="18">
        <f t="shared" si="249"/>
        <v>0.96642937742895618</v>
      </c>
      <c r="AT404" s="73">
        <v>0.86443752692586795</v>
      </c>
      <c r="AU404" s="14">
        <f t="shared" si="250"/>
        <v>0</v>
      </c>
      <c r="AV404" s="15">
        <f t="shared" si="280"/>
        <v>0</v>
      </c>
      <c r="AW404" s="74">
        <v>0</v>
      </c>
      <c r="AX404" s="14">
        <f t="shared" si="251"/>
        <v>0</v>
      </c>
      <c r="AY404" s="15">
        <f t="shared" si="252"/>
        <v>0</v>
      </c>
      <c r="AZ404" s="75">
        <v>0</v>
      </c>
      <c r="BA404" s="20">
        <f t="shared" si="253"/>
        <v>0</v>
      </c>
      <c r="BB404" s="20">
        <f t="shared" si="254"/>
        <v>0</v>
      </c>
      <c r="BC404" s="20">
        <f t="shared" si="255"/>
        <v>0</v>
      </c>
      <c r="BD404" s="21">
        <f t="shared" si="256"/>
        <v>0</v>
      </c>
      <c r="BE404" s="20">
        <f t="shared" si="277"/>
        <v>0</v>
      </c>
      <c r="BF404" s="20">
        <f t="shared" si="281"/>
        <v>0</v>
      </c>
      <c r="BG404" s="22">
        <f t="shared" si="284"/>
        <v>64181000</v>
      </c>
      <c r="BH404" s="22">
        <f t="shared" si="257"/>
        <v>64181000</v>
      </c>
      <c r="BI404" s="53">
        <v>0</v>
      </c>
      <c r="BJ404" s="22">
        <f t="shared" si="278"/>
        <v>0</v>
      </c>
      <c r="BK404" s="22">
        <f t="shared" si="279"/>
        <v>0</v>
      </c>
      <c r="BL404" s="23">
        <f t="shared" si="282"/>
        <v>64181000</v>
      </c>
    </row>
    <row r="405" spans="1:64" hidden="1" x14ac:dyDescent="0.25">
      <c r="A405" s="53">
        <v>4</v>
      </c>
      <c r="B405" s="53" t="s">
        <v>63</v>
      </c>
      <c r="C405" s="54" t="s">
        <v>64</v>
      </c>
      <c r="D405" s="54">
        <v>45596</v>
      </c>
      <c r="E405" s="55" t="s">
        <v>68</v>
      </c>
      <c r="F405" s="55" t="s">
        <v>66</v>
      </c>
      <c r="G405" s="56">
        <v>2023</v>
      </c>
      <c r="H405" s="57">
        <v>182738077</v>
      </c>
      <c r="I405" s="14">
        <f t="shared" si="258"/>
        <v>0</v>
      </c>
      <c r="J405" s="67">
        <v>182738077</v>
      </c>
      <c r="K405" s="57">
        <v>59684318</v>
      </c>
      <c r="L405" s="14">
        <f t="shared" si="259"/>
        <v>0</v>
      </c>
      <c r="M405" s="67">
        <v>59684318</v>
      </c>
      <c r="N405" s="14">
        <f t="shared" si="260"/>
        <v>123053759</v>
      </c>
      <c r="O405" s="14">
        <f t="shared" si="261"/>
        <v>0</v>
      </c>
      <c r="P405" s="15">
        <f t="shared" si="262"/>
        <v>123053759</v>
      </c>
      <c r="Q405" s="57">
        <v>182738077</v>
      </c>
      <c r="R405" s="57">
        <v>59684318</v>
      </c>
      <c r="S405" s="15">
        <f t="shared" si="283"/>
        <v>123053759</v>
      </c>
      <c r="T405" s="14">
        <f t="shared" si="263"/>
        <v>0</v>
      </c>
      <c r="U405" s="14">
        <f t="shared" si="264"/>
        <v>0</v>
      </c>
      <c r="V405" s="14">
        <f t="shared" si="265"/>
        <v>0</v>
      </c>
      <c r="W405" s="14">
        <f t="shared" si="266"/>
        <v>0</v>
      </c>
      <c r="X405" s="70">
        <v>1</v>
      </c>
      <c r="Y405" s="14">
        <f t="shared" si="267"/>
        <v>0</v>
      </c>
      <c r="Z405" s="15">
        <f t="shared" si="268"/>
        <v>0</v>
      </c>
      <c r="AA405" s="57">
        <v>182738077</v>
      </c>
      <c r="AB405" s="57">
        <v>59684318</v>
      </c>
      <c r="AC405" s="15">
        <f t="shared" si="245"/>
        <v>123053759</v>
      </c>
      <c r="AD405" s="14">
        <f t="shared" si="269"/>
        <v>0</v>
      </c>
      <c r="AE405" s="15">
        <f t="shared" si="270"/>
        <v>0</v>
      </c>
      <c r="AF405" s="70">
        <v>0.98199999999999998</v>
      </c>
      <c r="AG405" s="70">
        <v>0</v>
      </c>
      <c r="AH405" s="14">
        <f t="shared" si="246"/>
        <v>0</v>
      </c>
      <c r="AI405" s="15">
        <f t="shared" si="247"/>
        <v>0</v>
      </c>
      <c r="AJ405" s="16">
        <f t="shared" si="271"/>
        <v>0</v>
      </c>
      <c r="AK405" s="71">
        <v>0</v>
      </c>
      <c r="AL405" s="72">
        <v>0</v>
      </c>
      <c r="AM405" s="18">
        <f t="shared" si="248"/>
        <v>1</v>
      </c>
      <c r="AN405" s="14">
        <f t="shared" si="272"/>
        <v>0</v>
      </c>
      <c r="AO405" s="15">
        <f t="shared" si="273"/>
        <v>0</v>
      </c>
      <c r="AP405" s="16">
        <f t="shared" si="274"/>
        <v>0</v>
      </c>
      <c r="AQ405" s="19">
        <f t="shared" si="275"/>
        <v>0</v>
      </c>
      <c r="AR405" s="17">
        <f t="shared" si="276"/>
        <v>0</v>
      </c>
      <c r="AS405" s="18">
        <f t="shared" si="249"/>
        <v>1</v>
      </c>
      <c r="AT405" s="73">
        <v>0.88711254583132626</v>
      </c>
      <c r="AU405" s="14">
        <f t="shared" si="250"/>
        <v>0</v>
      </c>
      <c r="AV405" s="15">
        <f t="shared" si="280"/>
        <v>0</v>
      </c>
      <c r="AW405" s="74">
        <v>9.5000737699733079E-2</v>
      </c>
      <c r="AX405" s="14">
        <f t="shared" si="251"/>
        <v>0</v>
      </c>
      <c r="AY405" s="15">
        <f t="shared" si="252"/>
        <v>0</v>
      </c>
      <c r="AZ405" s="75">
        <v>4.8999999999999998E-3</v>
      </c>
      <c r="BA405" s="20">
        <f t="shared" si="253"/>
        <v>0</v>
      </c>
      <c r="BB405" s="20">
        <f t="shared" si="254"/>
        <v>0</v>
      </c>
      <c r="BC405" s="20">
        <f t="shared" si="255"/>
        <v>0</v>
      </c>
      <c r="BD405" s="21">
        <f t="shared" si="256"/>
        <v>0</v>
      </c>
      <c r="BE405" s="20">
        <f t="shared" si="277"/>
        <v>0</v>
      </c>
      <c r="BF405" s="20">
        <f t="shared" si="281"/>
        <v>0</v>
      </c>
      <c r="BG405" s="22">
        <f t="shared" si="284"/>
        <v>0</v>
      </c>
      <c r="BH405" s="22">
        <f t="shared" si="257"/>
        <v>0</v>
      </c>
      <c r="BI405" s="53">
        <v>1</v>
      </c>
      <c r="BJ405" s="22">
        <f t="shared" si="278"/>
        <v>0</v>
      </c>
      <c r="BK405" s="22">
        <f t="shared" si="279"/>
        <v>0</v>
      </c>
      <c r="BL405" s="23">
        <f t="shared" si="282"/>
        <v>0</v>
      </c>
    </row>
    <row r="406" spans="1:64" hidden="1" x14ac:dyDescent="0.25">
      <c r="A406" s="53">
        <v>4</v>
      </c>
      <c r="B406" s="53" t="s">
        <v>63</v>
      </c>
      <c r="C406" s="54" t="s">
        <v>64</v>
      </c>
      <c r="D406" s="54">
        <v>45596</v>
      </c>
      <c r="E406" s="55" t="s">
        <v>68</v>
      </c>
      <c r="F406" s="55" t="s">
        <v>66</v>
      </c>
      <c r="G406" s="56">
        <v>2024</v>
      </c>
      <c r="H406" s="57">
        <v>189716000</v>
      </c>
      <c r="I406" s="14">
        <f t="shared" si="258"/>
        <v>2133000</v>
      </c>
      <c r="J406" s="67">
        <v>191849000</v>
      </c>
      <c r="K406" s="57">
        <v>67349000</v>
      </c>
      <c r="L406" s="14">
        <f t="shared" si="259"/>
        <v>757000</v>
      </c>
      <c r="M406" s="67">
        <v>68106000</v>
      </c>
      <c r="N406" s="14">
        <f t="shared" si="260"/>
        <v>122367000</v>
      </c>
      <c r="O406" s="14">
        <f t="shared" si="261"/>
        <v>1376000</v>
      </c>
      <c r="P406" s="15">
        <f t="shared" si="262"/>
        <v>123743000</v>
      </c>
      <c r="Q406" s="57">
        <v>186259000</v>
      </c>
      <c r="R406" s="57">
        <v>66122000</v>
      </c>
      <c r="S406" s="15">
        <f t="shared" si="283"/>
        <v>120137000</v>
      </c>
      <c r="T406" s="14">
        <f t="shared" si="263"/>
        <v>3457000</v>
      </c>
      <c r="U406" s="14">
        <f t="shared" si="264"/>
        <v>2230000</v>
      </c>
      <c r="V406" s="14">
        <f t="shared" si="265"/>
        <v>5590000</v>
      </c>
      <c r="W406" s="14">
        <f t="shared" si="266"/>
        <v>3606000</v>
      </c>
      <c r="X406" s="70">
        <v>1</v>
      </c>
      <c r="Y406" s="14">
        <f t="shared" si="267"/>
        <v>2230000</v>
      </c>
      <c r="Z406" s="15">
        <f t="shared" si="268"/>
        <v>3606000</v>
      </c>
      <c r="AA406" s="57">
        <v>161122872</v>
      </c>
      <c r="AB406" s="57">
        <v>57198466.68877691</v>
      </c>
      <c r="AC406" s="15">
        <f t="shared" si="245"/>
        <v>103924405.31122309</v>
      </c>
      <c r="AD406" s="14">
        <f t="shared" si="269"/>
        <v>30726128</v>
      </c>
      <c r="AE406" s="15">
        <f t="shared" si="270"/>
        <v>30726128</v>
      </c>
      <c r="AF406" s="70">
        <v>1.008</v>
      </c>
      <c r="AG406" s="70">
        <v>0</v>
      </c>
      <c r="AH406" s="14">
        <f t="shared" si="246"/>
        <v>30971937.024</v>
      </c>
      <c r="AI406" s="15">
        <f t="shared" si="247"/>
        <v>30971937.024</v>
      </c>
      <c r="AJ406" s="16">
        <f t="shared" si="271"/>
        <v>1</v>
      </c>
      <c r="AK406" s="71">
        <v>3</v>
      </c>
      <c r="AL406" s="72">
        <v>5.2555040428474031E-2</v>
      </c>
      <c r="AM406" s="18">
        <f t="shared" si="248"/>
        <v>0.99574071491465066</v>
      </c>
      <c r="AN406" s="14">
        <f t="shared" si="272"/>
        <v>3590641.0179822301</v>
      </c>
      <c r="AO406" s="15">
        <f t="shared" si="273"/>
        <v>3590641.0179822301</v>
      </c>
      <c r="AP406" s="16">
        <f t="shared" si="274"/>
        <v>1</v>
      </c>
      <c r="AQ406" s="19">
        <f t="shared" si="275"/>
        <v>3</v>
      </c>
      <c r="AR406" s="17">
        <f t="shared" si="276"/>
        <v>5.2555040428474031E-2</v>
      </c>
      <c r="AS406" s="18">
        <f t="shared" si="249"/>
        <v>0.99574071491465066</v>
      </c>
      <c r="AT406" s="73">
        <v>0.88711254583132626</v>
      </c>
      <c r="AU406" s="14">
        <f t="shared" si="250"/>
        <v>27358567.515367314</v>
      </c>
      <c r="AV406" s="15">
        <f t="shared" si="280"/>
        <v>27358567.515367314</v>
      </c>
      <c r="AW406" s="74">
        <v>9.5000737699733079E-2</v>
      </c>
      <c r="AX406" s="14">
        <f t="shared" si="251"/>
        <v>2942356.8652696754</v>
      </c>
      <c r="AY406" s="15">
        <f t="shared" si="252"/>
        <v>2599084.0963678486</v>
      </c>
      <c r="AZ406" s="75">
        <v>4.8999999999999998E-3</v>
      </c>
      <c r="BA406" s="20">
        <f t="shared" si="253"/>
        <v>150558.02719999998</v>
      </c>
      <c r="BB406" s="20">
        <f t="shared" si="254"/>
        <v>149916.7576402674</v>
      </c>
      <c r="BC406" s="20">
        <f t="shared" si="255"/>
        <v>150558.02719999998</v>
      </c>
      <c r="BD406" s="21">
        <f t="shared" si="256"/>
        <v>149916.7576402674</v>
      </c>
      <c r="BE406" s="20">
        <f t="shared" si="277"/>
        <v>30458851.916469671</v>
      </c>
      <c r="BF406" s="20">
        <f t="shared" si="281"/>
        <v>26516927.3513932</v>
      </c>
      <c r="BG406" s="22">
        <f t="shared" si="284"/>
        <v>16212594.68877691</v>
      </c>
      <c r="BH406" s="22">
        <f t="shared" si="257"/>
        <v>-10304332.66261629</v>
      </c>
      <c r="BI406" s="53">
        <v>1</v>
      </c>
      <c r="BJ406" s="22">
        <f t="shared" si="278"/>
        <v>14246257.227692761</v>
      </c>
      <c r="BK406" s="22">
        <f t="shared" si="279"/>
        <v>10304332.66261629</v>
      </c>
      <c r="BL406" s="23">
        <f t="shared" si="282"/>
        <v>26516927.3513932</v>
      </c>
    </row>
    <row r="407" spans="1:64" hidden="1" x14ac:dyDescent="0.25">
      <c r="A407" s="53">
        <v>4</v>
      </c>
      <c r="B407" s="53" t="s">
        <v>63</v>
      </c>
      <c r="C407" s="54" t="s">
        <v>64</v>
      </c>
      <c r="D407" s="54">
        <v>45596</v>
      </c>
      <c r="E407" s="55" t="s">
        <v>68</v>
      </c>
      <c r="F407" s="55" t="s">
        <v>66</v>
      </c>
      <c r="G407" s="56">
        <v>2025</v>
      </c>
      <c r="H407" s="57">
        <v>74844000</v>
      </c>
      <c r="I407" s="14">
        <f t="shared" si="258"/>
        <v>128987191.71029964</v>
      </c>
      <c r="J407" s="67">
        <v>203831191.71029964</v>
      </c>
      <c r="K407" s="57">
        <v>26568000</v>
      </c>
      <c r="L407" s="14">
        <f t="shared" si="259"/>
        <v>47303757.95485194</v>
      </c>
      <c r="M407" s="67">
        <v>73871757.95485194</v>
      </c>
      <c r="N407" s="14">
        <f t="shared" si="260"/>
        <v>48276000</v>
      </c>
      <c r="O407" s="14">
        <f t="shared" si="261"/>
        <v>81683433.755447701</v>
      </c>
      <c r="P407" s="15">
        <f t="shared" si="262"/>
        <v>129959433.7554477</v>
      </c>
      <c r="Q407" s="57">
        <v>60843000</v>
      </c>
      <c r="R407" s="57">
        <v>21598000</v>
      </c>
      <c r="S407" s="15">
        <f t="shared" si="283"/>
        <v>39245000</v>
      </c>
      <c r="T407" s="14">
        <f t="shared" si="263"/>
        <v>14001000</v>
      </c>
      <c r="U407" s="14">
        <f t="shared" si="264"/>
        <v>9031000</v>
      </c>
      <c r="V407" s="14">
        <f t="shared" si="265"/>
        <v>142988191.71029964</v>
      </c>
      <c r="W407" s="14">
        <f t="shared" si="266"/>
        <v>90714433.755447701</v>
      </c>
      <c r="X407" s="70">
        <v>0</v>
      </c>
      <c r="Y407" s="14">
        <f t="shared" si="267"/>
        <v>0</v>
      </c>
      <c r="Z407" s="15">
        <f t="shared" si="268"/>
        <v>0</v>
      </c>
      <c r="AA407" s="57">
        <v>0</v>
      </c>
      <c r="AB407" s="57">
        <v>0</v>
      </c>
      <c r="AC407" s="15">
        <f t="shared" si="245"/>
        <v>0</v>
      </c>
      <c r="AD407" s="14">
        <f t="shared" si="269"/>
        <v>203831191.71029964</v>
      </c>
      <c r="AE407" s="15">
        <f t="shared" si="270"/>
        <v>0</v>
      </c>
      <c r="AF407" s="70">
        <v>0</v>
      </c>
      <c r="AG407" s="70">
        <v>0</v>
      </c>
      <c r="AH407" s="14">
        <f t="shared" si="246"/>
        <v>0</v>
      </c>
      <c r="AI407" s="15">
        <f t="shared" si="247"/>
        <v>0</v>
      </c>
      <c r="AJ407" s="16">
        <f t="shared" si="271"/>
        <v>8</v>
      </c>
      <c r="AK407" s="71">
        <v>9</v>
      </c>
      <c r="AL407" s="72">
        <v>5.2555040428474031E-2</v>
      </c>
      <c r="AM407" s="18">
        <f t="shared" si="248"/>
        <v>0.96642937742895618</v>
      </c>
      <c r="AN407" s="14">
        <f t="shared" si="272"/>
        <v>87669093.738097608</v>
      </c>
      <c r="AO407" s="15">
        <f t="shared" si="273"/>
        <v>0</v>
      </c>
      <c r="AP407" s="16">
        <f t="shared" si="274"/>
        <v>8</v>
      </c>
      <c r="AQ407" s="19">
        <f t="shared" si="275"/>
        <v>9</v>
      </c>
      <c r="AR407" s="17">
        <f t="shared" si="276"/>
        <v>5.2555040428474031E-2</v>
      </c>
      <c r="AS407" s="18">
        <f t="shared" si="249"/>
        <v>0.96642937742895618</v>
      </c>
      <c r="AT407" s="73">
        <v>0.88711254583132626</v>
      </c>
      <c r="AU407" s="14">
        <f t="shared" si="250"/>
        <v>0</v>
      </c>
      <c r="AV407" s="15">
        <f t="shared" si="280"/>
        <v>0</v>
      </c>
      <c r="AW407" s="74">
        <v>0</v>
      </c>
      <c r="AX407" s="14">
        <f t="shared" si="251"/>
        <v>0</v>
      </c>
      <c r="AY407" s="15">
        <f t="shared" si="252"/>
        <v>0</v>
      </c>
      <c r="AZ407" s="75">
        <v>0</v>
      </c>
      <c r="BA407" s="20">
        <f t="shared" si="253"/>
        <v>0</v>
      </c>
      <c r="BB407" s="20">
        <f t="shared" si="254"/>
        <v>0</v>
      </c>
      <c r="BC407" s="20">
        <f t="shared" si="255"/>
        <v>0</v>
      </c>
      <c r="BD407" s="21">
        <f t="shared" si="256"/>
        <v>0</v>
      </c>
      <c r="BE407" s="20">
        <f t="shared" si="277"/>
        <v>0</v>
      </c>
      <c r="BF407" s="20">
        <f t="shared" si="281"/>
        <v>0</v>
      </c>
      <c r="BG407" s="22">
        <f t="shared" si="284"/>
        <v>39245000</v>
      </c>
      <c r="BH407" s="22">
        <f t="shared" si="257"/>
        <v>39245000</v>
      </c>
      <c r="BI407" s="53">
        <v>0</v>
      </c>
      <c r="BJ407" s="22">
        <f t="shared" si="278"/>
        <v>0</v>
      </c>
      <c r="BK407" s="22">
        <f t="shared" si="279"/>
        <v>0</v>
      </c>
      <c r="BL407" s="23">
        <f t="shared" si="282"/>
        <v>39245000</v>
      </c>
    </row>
    <row r="408" spans="1:64" hidden="1" x14ac:dyDescent="0.25">
      <c r="A408" s="53">
        <v>4</v>
      </c>
      <c r="B408" s="53" t="s">
        <v>63</v>
      </c>
      <c r="C408" s="54" t="s">
        <v>64</v>
      </c>
      <c r="D408" s="54">
        <v>45596</v>
      </c>
      <c r="E408" s="55" t="s">
        <v>69</v>
      </c>
      <c r="F408" s="55" t="s">
        <v>66</v>
      </c>
      <c r="G408" s="56">
        <v>2023</v>
      </c>
      <c r="H408" s="57">
        <v>18170333</v>
      </c>
      <c r="I408" s="14">
        <f t="shared" si="258"/>
        <v>0</v>
      </c>
      <c r="J408" s="67">
        <v>18170333</v>
      </c>
      <c r="K408" s="57">
        <v>6688113</v>
      </c>
      <c r="L408" s="14">
        <f t="shared" si="259"/>
        <v>0</v>
      </c>
      <c r="M408" s="67">
        <v>6688113</v>
      </c>
      <c r="N408" s="14">
        <f t="shared" si="260"/>
        <v>11482220</v>
      </c>
      <c r="O408" s="14">
        <f t="shared" si="261"/>
        <v>0</v>
      </c>
      <c r="P408" s="15">
        <f t="shared" si="262"/>
        <v>11482220</v>
      </c>
      <c r="Q408" s="57">
        <v>18170333</v>
      </c>
      <c r="R408" s="57">
        <v>6688113</v>
      </c>
      <c r="S408" s="15">
        <f t="shared" si="283"/>
        <v>11482220</v>
      </c>
      <c r="T408" s="14">
        <f t="shared" si="263"/>
        <v>0</v>
      </c>
      <c r="U408" s="14">
        <f t="shared" si="264"/>
        <v>0</v>
      </c>
      <c r="V408" s="14">
        <f t="shared" si="265"/>
        <v>0</v>
      </c>
      <c r="W408" s="14">
        <f t="shared" si="266"/>
        <v>0</v>
      </c>
      <c r="X408" s="70">
        <v>1</v>
      </c>
      <c r="Y408" s="14">
        <f t="shared" si="267"/>
        <v>0</v>
      </c>
      <c r="Z408" s="15">
        <f t="shared" si="268"/>
        <v>0</v>
      </c>
      <c r="AA408" s="57">
        <v>18170333</v>
      </c>
      <c r="AB408" s="57">
        <v>6688113</v>
      </c>
      <c r="AC408" s="15">
        <f t="shared" si="245"/>
        <v>11482220</v>
      </c>
      <c r="AD408" s="14">
        <f t="shared" si="269"/>
        <v>0</v>
      </c>
      <c r="AE408" s="15">
        <f t="shared" si="270"/>
        <v>0</v>
      </c>
      <c r="AF408" s="70">
        <v>0.95899999999999996</v>
      </c>
      <c r="AG408" s="70">
        <v>0</v>
      </c>
      <c r="AH408" s="14">
        <f t="shared" si="246"/>
        <v>0</v>
      </c>
      <c r="AI408" s="15">
        <f t="shared" si="247"/>
        <v>0</v>
      </c>
      <c r="AJ408" s="16">
        <f t="shared" si="271"/>
        <v>0</v>
      </c>
      <c r="AK408" s="71">
        <v>0</v>
      </c>
      <c r="AL408" s="72">
        <v>0</v>
      </c>
      <c r="AM408" s="18">
        <f t="shared" si="248"/>
        <v>1</v>
      </c>
      <c r="AN408" s="14">
        <f t="shared" si="272"/>
        <v>0</v>
      </c>
      <c r="AO408" s="15">
        <f t="shared" si="273"/>
        <v>0</v>
      </c>
      <c r="AP408" s="16">
        <f t="shared" si="274"/>
        <v>0</v>
      </c>
      <c r="AQ408" s="19">
        <f t="shared" si="275"/>
        <v>0</v>
      </c>
      <c r="AR408" s="17">
        <f t="shared" si="276"/>
        <v>0</v>
      </c>
      <c r="AS408" s="18">
        <f t="shared" si="249"/>
        <v>1</v>
      </c>
      <c r="AT408" s="73">
        <v>0.87745652235414018</v>
      </c>
      <c r="AU408" s="14">
        <f t="shared" si="250"/>
        <v>0</v>
      </c>
      <c r="AV408" s="15">
        <f t="shared" si="280"/>
        <v>0</v>
      </c>
      <c r="AW408" s="74">
        <v>0.10999396599513919</v>
      </c>
      <c r="AX408" s="14">
        <f t="shared" si="251"/>
        <v>0</v>
      </c>
      <c r="AY408" s="15">
        <f t="shared" si="252"/>
        <v>0</v>
      </c>
      <c r="AZ408" s="75">
        <v>2.58E-2</v>
      </c>
      <c r="BA408" s="20">
        <f t="shared" si="253"/>
        <v>0</v>
      </c>
      <c r="BB408" s="20">
        <f t="shared" si="254"/>
        <v>0</v>
      </c>
      <c r="BC408" s="20">
        <f t="shared" si="255"/>
        <v>0</v>
      </c>
      <c r="BD408" s="21">
        <f t="shared" si="256"/>
        <v>0</v>
      </c>
      <c r="BE408" s="20">
        <f t="shared" si="277"/>
        <v>0</v>
      </c>
      <c r="BF408" s="20">
        <f t="shared" si="281"/>
        <v>0</v>
      </c>
      <c r="BG408" s="22">
        <f t="shared" si="284"/>
        <v>0</v>
      </c>
      <c r="BH408" s="22">
        <f t="shared" si="257"/>
        <v>0</v>
      </c>
      <c r="BI408" s="53">
        <v>1</v>
      </c>
      <c r="BJ408" s="22">
        <f t="shared" si="278"/>
        <v>0</v>
      </c>
      <c r="BK408" s="22">
        <f t="shared" si="279"/>
        <v>0</v>
      </c>
      <c r="BL408" s="23">
        <f t="shared" si="282"/>
        <v>0</v>
      </c>
    </row>
    <row r="409" spans="1:64" hidden="1" x14ac:dyDescent="0.25">
      <c r="A409" s="53">
        <v>4</v>
      </c>
      <c r="B409" s="53" t="s">
        <v>63</v>
      </c>
      <c r="C409" s="54" t="s">
        <v>64</v>
      </c>
      <c r="D409" s="54">
        <v>45596</v>
      </c>
      <c r="E409" s="55" t="s">
        <v>69</v>
      </c>
      <c r="F409" s="55" t="s">
        <v>66</v>
      </c>
      <c r="G409" s="56">
        <v>2024</v>
      </c>
      <c r="H409" s="57">
        <v>22968000</v>
      </c>
      <c r="I409" s="14">
        <f t="shared" si="258"/>
        <v>116000</v>
      </c>
      <c r="J409" s="67">
        <v>23084000</v>
      </c>
      <c r="K409" s="57">
        <v>9531000</v>
      </c>
      <c r="L409" s="14">
        <f t="shared" si="259"/>
        <v>48000</v>
      </c>
      <c r="M409" s="67">
        <v>9579000</v>
      </c>
      <c r="N409" s="14">
        <f t="shared" si="260"/>
        <v>13437000</v>
      </c>
      <c r="O409" s="14">
        <f t="shared" si="261"/>
        <v>68000</v>
      </c>
      <c r="P409" s="15">
        <f t="shared" si="262"/>
        <v>13505000</v>
      </c>
      <c r="Q409" s="57">
        <v>22676000</v>
      </c>
      <c r="R409" s="57">
        <v>9410000</v>
      </c>
      <c r="S409" s="15">
        <f t="shared" si="283"/>
        <v>13266000</v>
      </c>
      <c r="T409" s="14">
        <f t="shared" si="263"/>
        <v>292000</v>
      </c>
      <c r="U409" s="14">
        <f t="shared" si="264"/>
        <v>171000</v>
      </c>
      <c r="V409" s="14">
        <f t="shared" si="265"/>
        <v>408000</v>
      </c>
      <c r="W409" s="14">
        <f t="shared" si="266"/>
        <v>239000</v>
      </c>
      <c r="X409" s="70">
        <v>1</v>
      </c>
      <c r="Y409" s="14">
        <f t="shared" si="267"/>
        <v>171000</v>
      </c>
      <c r="Z409" s="15">
        <f t="shared" si="268"/>
        <v>239000</v>
      </c>
      <c r="AA409" s="57">
        <v>19616540</v>
      </c>
      <c r="AB409" s="57">
        <v>8140249.1614420069</v>
      </c>
      <c r="AC409" s="15">
        <f t="shared" si="245"/>
        <v>11476290.838557992</v>
      </c>
      <c r="AD409" s="14">
        <f t="shared" si="269"/>
        <v>3467460</v>
      </c>
      <c r="AE409" s="15">
        <f t="shared" si="270"/>
        <v>3467460</v>
      </c>
      <c r="AF409" s="70">
        <v>0.95399999999999996</v>
      </c>
      <c r="AG409" s="70">
        <v>0</v>
      </c>
      <c r="AH409" s="14">
        <f t="shared" si="246"/>
        <v>3307956.84</v>
      </c>
      <c r="AI409" s="15">
        <f t="shared" si="247"/>
        <v>3307956.84</v>
      </c>
      <c r="AJ409" s="16">
        <f t="shared" si="271"/>
        <v>1</v>
      </c>
      <c r="AK409" s="71">
        <v>3</v>
      </c>
      <c r="AL409" s="72">
        <v>5.2555040428474031E-2</v>
      </c>
      <c r="AM409" s="18">
        <f t="shared" si="248"/>
        <v>0.99574071491465066</v>
      </c>
      <c r="AN409" s="14">
        <f t="shared" si="272"/>
        <v>237982.03086460152</v>
      </c>
      <c r="AO409" s="15">
        <f t="shared" si="273"/>
        <v>237982.03086460152</v>
      </c>
      <c r="AP409" s="16">
        <f t="shared" si="274"/>
        <v>1</v>
      </c>
      <c r="AQ409" s="19">
        <f t="shared" si="275"/>
        <v>3</v>
      </c>
      <c r="AR409" s="17">
        <f t="shared" si="276"/>
        <v>5.2555040428474031E-2</v>
      </c>
      <c r="AS409" s="18">
        <f t="shared" si="249"/>
        <v>0.99574071491465066</v>
      </c>
      <c r="AT409" s="73">
        <v>0.87745652235414018</v>
      </c>
      <c r="AU409" s="14">
        <f t="shared" si="250"/>
        <v>2890225.3538479186</v>
      </c>
      <c r="AV409" s="15">
        <f t="shared" si="280"/>
        <v>2890225.3538479186</v>
      </c>
      <c r="AW409" s="74">
        <v>0.10999396599513919</v>
      </c>
      <c r="AX409" s="14">
        <f t="shared" si="251"/>
        <v>363855.29217234807</v>
      </c>
      <c r="AY409" s="15">
        <f t="shared" si="252"/>
        <v>317907.34928943712</v>
      </c>
      <c r="AZ409" s="75">
        <v>2.58E-2</v>
      </c>
      <c r="BA409" s="20">
        <f t="shared" si="253"/>
        <v>89460.467999999993</v>
      </c>
      <c r="BB409" s="20">
        <f t="shared" si="254"/>
        <v>89079.430362919215</v>
      </c>
      <c r="BC409" s="20">
        <f t="shared" si="255"/>
        <v>89460.467999999993</v>
      </c>
      <c r="BD409" s="21">
        <f t="shared" si="256"/>
        <v>89079.430362919215</v>
      </c>
      <c r="BE409" s="20">
        <f t="shared" si="277"/>
        <v>3522272.6001723479</v>
      </c>
      <c r="BF409" s="20">
        <f t="shared" si="281"/>
        <v>3059230.1026356737</v>
      </c>
      <c r="BG409" s="22">
        <f t="shared" si="284"/>
        <v>1789709.1614420079</v>
      </c>
      <c r="BH409" s="22">
        <f t="shared" si="257"/>
        <v>-1269520.9411936658</v>
      </c>
      <c r="BI409" s="53">
        <v>1</v>
      </c>
      <c r="BJ409" s="22">
        <f t="shared" si="278"/>
        <v>1732563.43873034</v>
      </c>
      <c r="BK409" s="22">
        <f t="shared" si="279"/>
        <v>1269520.9411936658</v>
      </c>
      <c r="BL409" s="23">
        <f t="shared" si="282"/>
        <v>3059230.1026356737</v>
      </c>
    </row>
    <row r="410" spans="1:64" hidden="1" x14ac:dyDescent="0.25">
      <c r="A410" s="53">
        <v>4</v>
      </c>
      <c r="B410" s="53" t="s">
        <v>63</v>
      </c>
      <c r="C410" s="54" t="s">
        <v>64</v>
      </c>
      <c r="D410" s="54">
        <v>45596</v>
      </c>
      <c r="E410" s="55" t="s">
        <v>69</v>
      </c>
      <c r="F410" s="55" t="s">
        <v>66</v>
      </c>
      <c r="G410" s="56">
        <v>2025</v>
      </c>
      <c r="H410" s="57">
        <v>8919000</v>
      </c>
      <c r="I410" s="14">
        <f t="shared" si="258"/>
        <v>16109868.106492154</v>
      </c>
      <c r="J410" s="67">
        <v>25028868.106492154</v>
      </c>
      <c r="K410" s="57">
        <v>3701000</v>
      </c>
      <c r="L410" s="14">
        <f t="shared" si="259"/>
        <v>7300431.062227428</v>
      </c>
      <c r="M410" s="67">
        <v>11001431.062227428</v>
      </c>
      <c r="N410" s="14">
        <f t="shared" si="260"/>
        <v>5218000</v>
      </c>
      <c r="O410" s="14">
        <f t="shared" si="261"/>
        <v>8809437.0442647263</v>
      </c>
      <c r="P410" s="15">
        <f t="shared" si="262"/>
        <v>14027437.044264726</v>
      </c>
      <c r="Q410" s="57">
        <v>7228000</v>
      </c>
      <c r="R410" s="57">
        <v>2999000</v>
      </c>
      <c r="S410" s="15">
        <f t="shared" si="283"/>
        <v>4229000</v>
      </c>
      <c r="T410" s="14">
        <f t="shared" si="263"/>
        <v>1691000</v>
      </c>
      <c r="U410" s="14">
        <f t="shared" si="264"/>
        <v>989000</v>
      </c>
      <c r="V410" s="14">
        <f t="shared" si="265"/>
        <v>17800868.106492154</v>
      </c>
      <c r="W410" s="14">
        <f t="shared" si="266"/>
        <v>9798437.0442647263</v>
      </c>
      <c r="X410" s="70">
        <v>0</v>
      </c>
      <c r="Y410" s="14">
        <f t="shared" si="267"/>
        <v>0</v>
      </c>
      <c r="Z410" s="15">
        <f t="shared" si="268"/>
        <v>0</v>
      </c>
      <c r="AA410" s="57">
        <v>0</v>
      </c>
      <c r="AB410" s="57">
        <v>0</v>
      </c>
      <c r="AC410" s="15">
        <f t="shared" si="245"/>
        <v>0</v>
      </c>
      <c r="AD410" s="14">
        <f t="shared" si="269"/>
        <v>25028868.106492154</v>
      </c>
      <c r="AE410" s="15">
        <f t="shared" si="270"/>
        <v>0</v>
      </c>
      <c r="AF410" s="70">
        <v>0</v>
      </c>
      <c r="AG410" s="70">
        <v>0</v>
      </c>
      <c r="AH410" s="14">
        <f t="shared" si="246"/>
        <v>0</v>
      </c>
      <c r="AI410" s="15">
        <f t="shared" si="247"/>
        <v>0</v>
      </c>
      <c r="AJ410" s="16">
        <f t="shared" si="271"/>
        <v>8</v>
      </c>
      <c r="AK410" s="71">
        <v>9</v>
      </c>
      <c r="AL410" s="72">
        <v>5.2555040428474031E-2</v>
      </c>
      <c r="AM410" s="18">
        <f t="shared" si="248"/>
        <v>0.96642937742895618</v>
      </c>
      <c r="AN410" s="14">
        <f t="shared" si="272"/>
        <v>9469497.4124655817</v>
      </c>
      <c r="AO410" s="15">
        <f t="shared" si="273"/>
        <v>0</v>
      </c>
      <c r="AP410" s="16">
        <f t="shared" si="274"/>
        <v>8</v>
      </c>
      <c r="AQ410" s="19">
        <f t="shared" si="275"/>
        <v>9</v>
      </c>
      <c r="AR410" s="17">
        <f t="shared" si="276"/>
        <v>5.2555040428474031E-2</v>
      </c>
      <c r="AS410" s="18">
        <f t="shared" si="249"/>
        <v>0.96642937742895618</v>
      </c>
      <c r="AT410" s="73">
        <v>0.87745652235414018</v>
      </c>
      <c r="AU410" s="14">
        <f t="shared" si="250"/>
        <v>0</v>
      </c>
      <c r="AV410" s="15">
        <f t="shared" si="280"/>
        <v>0</v>
      </c>
      <c r="AW410" s="74">
        <v>0</v>
      </c>
      <c r="AX410" s="14">
        <f t="shared" si="251"/>
        <v>0</v>
      </c>
      <c r="AY410" s="15">
        <f t="shared" si="252"/>
        <v>0</v>
      </c>
      <c r="AZ410" s="75">
        <v>0</v>
      </c>
      <c r="BA410" s="20">
        <f t="shared" si="253"/>
        <v>0</v>
      </c>
      <c r="BB410" s="20">
        <f t="shared" si="254"/>
        <v>0</v>
      </c>
      <c r="BC410" s="20">
        <f t="shared" si="255"/>
        <v>0</v>
      </c>
      <c r="BD410" s="21">
        <f t="shared" si="256"/>
        <v>0</v>
      </c>
      <c r="BE410" s="20">
        <f t="shared" si="277"/>
        <v>0</v>
      </c>
      <c r="BF410" s="20">
        <f t="shared" si="281"/>
        <v>0</v>
      </c>
      <c r="BG410" s="22">
        <f t="shared" si="284"/>
        <v>4229000</v>
      </c>
      <c r="BH410" s="22">
        <f t="shared" si="257"/>
        <v>4229000</v>
      </c>
      <c r="BI410" s="53">
        <v>0</v>
      </c>
      <c r="BJ410" s="22">
        <f t="shared" si="278"/>
        <v>0</v>
      </c>
      <c r="BK410" s="22">
        <f t="shared" si="279"/>
        <v>0</v>
      </c>
      <c r="BL410" s="23">
        <f t="shared" si="282"/>
        <v>4229000</v>
      </c>
    </row>
    <row r="411" spans="1:64" hidden="1" x14ac:dyDescent="0.25">
      <c r="A411" s="53">
        <v>4</v>
      </c>
      <c r="B411" s="53" t="s">
        <v>63</v>
      </c>
      <c r="C411" s="54" t="s">
        <v>64</v>
      </c>
      <c r="D411" s="54">
        <v>45596</v>
      </c>
      <c r="E411" s="55" t="s">
        <v>70</v>
      </c>
      <c r="F411" s="55" t="s">
        <v>66</v>
      </c>
      <c r="G411" s="56">
        <v>2023</v>
      </c>
      <c r="H411" s="57">
        <v>24441269</v>
      </c>
      <c r="I411" s="14">
        <f t="shared" si="258"/>
        <v>0</v>
      </c>
      <c r="J411" s="67">
        <v>24441269</v>
      </c>
      <c r="K411" s="57">
        <v>8271812</v>
      </c>
      <c r="L411" s="14">
        <f t="shared" si="259"/>
        <v>0</v>
      </c>
      <c r="M411" s="67">
        <v>8271812</v>
      </c>
      <c r="N411" s="14">
        <f t="shared" si="260"/>
        <v>16169457</v>
      </c>
      <c r="O411" s="14">
        <f t="shared" si="261"/>
        <v>0</v>
      </c>
      <c r="P411" s="15">
        <f t="shared" si="262"/>
        <v>16169457</v>
      </c>
      <c r="Q411" s="57">
        <v>24441269</v>
      </c>
      <c r="R411" s="57">
        <v>8271812</v>
      </c>
      <c r="S411" s="15">
        <f t="shared" si="283"/>
        <v>16169457</v>
      </c>
      <c r="T411" s="14">
        <f t="shared" si="263"/>
        <v>0</v>
      </c>
      <c r="U411" s="14">
        <f t="shared" si="264"/>
        <v>0</v>
      </c>
      <c r="V411" s="14">
        <f t="shared" si="265"/>
        <v>0</v>
      </c>
      <c r="W411" s="14">
        <f t="shared" si="266"/>
        <v>0</v>
      </c>
      <c r="X411" s="70">
        <v>1</v>
      </c>
      <c r="Y411" s="14">
        <f t="shared" si="267"/>
        <v>0</v>
      </c>
      <c r="Z411" s="15">
        <f t="shared" si="268"/>
        <v>0</v>
      </c>
      <c r="AA411" s="57">
        <v>24441269</v>
      </c>
      <c r="AB411" s="57">
        <v>8271812</v>
      </c>
      <c r="AC411" s="15">
        <f t="shared" si="245"/>
        <v>16169457</v>
      </c>
      <c r="AD411" s="14">
        <f t="shared" si="269"/>
        <v>0</v>
      </c>
      <c r="AE411" s="15">
        <f t="shared" si="270"/>
        <v>0</v>
      </c>
      <c r="AF411" s="70">
        <v>1.0209999999999999</v>
      </c>
      <c r="AG411" s="70">
        <v>0</v>
      </c>
      <c r="AH411" s="14">
        <f t="shared" si="246"/>
        <v>0</v>
      </c>
      <c r="AI411" s="15">
        <f t="shared" si="247"/>
        <v>0</v>
      </c>
      <c r="AJ411" s="16">
        <f t="shared" si="271"/>
        <v>0</v>
      </c>
      <c r="AK411" s="71">
        <v>0</v>
      </c>
      <c r="AL411" s="72">
        <v>0</v>
      </c>
      <c r="AM411" s="18">
        <f t="shared" si="248"/>
        <v>1</v>
      </c>
      <c r="AN411" s="14">
        <f t="shared" si="272"/>
        <v>0</v>
      </c>
      <c r="AO411" s="15">
        <f t="shared" si="273"/>
        <v>0</v>
      </c>
      <c r="AP411" s="16">
        <f t="shared" si="274"/>
        <v>0</v>
      </c>
      <c r="AQ411" s="19">
        <f t="shared" si="275"/>
        <v>0</v>
      </c>
      <c r="AR411" s="17">
        <f t="shared" si="276"/>
        <v>0</v>
      </c>
      <c r="AS411" s="18">
        <f t="shared" si="249"/>
        <v>1</v>
      </c>
      <c r="AT411" s="73">
        <v>0.86200560565592232</v>
      </c>
      <c r="AU411" s="14">
        <f t="shared" si="250"/>
        <v>0</v>
      </c>
      <c r="AV411" s="15">
        <f t="shared" si="280"/>
        <v>0</v>
      </c>
      <c r="AW411" s="74">
        <v>8.839848032475417E-2</v>
      </c>
      <c r="AX411" s="14">
        <f t="shared" si="251"/>
        <v>0</v>
      </c>
      <c r="AY411" s="15">
        <f t="shared" si="252"/>
        <v>0</v>
      </c>
      <c r="AZ411" s="75">
        <v>1.35E-2</v>
      </c>
      <c r="BA411" s="20">
        <f t="shared" si="253"/>
        <v>0</v>
      </c>
      <c r="BB411" s="20">
        <f t="shared" si="254"/>
        <v>0</v>
      </c>
      <c r="BC411" s="20">
        <f t="shared" si="255"/>
        <v>0</v>
      </c>
      <c r="BD411" s="21">
        <f t="shared" si="256"/>
        <v>0</v>
      </c>
      <c r="BE411" s="20">
        <f t="shared" si="277"/>
        <v>0</v>
      </c>
      <c r="BF411" s="20">
        <f t="shared" si="281"/>
        <v>0</v>
      </c>
      <c r="BG411" s="22">
        <f t="shared" si="284"/>
        <v>0</v>
      </c>
      <c r="BH411" s="22">
        <f t="shared" si="257"/>
        <v>0</v>
      </c>
      <c r="BI411" s="53">
        <v>1</v>
      </c>
      <c r="BJ411" s="22">
        <f t="shared" si="278"/>
        <v>0</v>
      </c>
      <c r="BK411" s="22">
        <f t="shared" si="279"/>
        <v>0</v>
      </c>
      <c r="BL411" s="23">
        <f t="shared" si="282"/>
        <v>0</v>
      </c>
    </row>
    <row r="412" spans="1:64" hidden="1" x14ac:dyDescent="0.25">
      <c r="A412" s="53">
        <v>4</v>
      </c>
      <c r="B412" s="53" t="s">
        <v>63</v>
      </c>
      <c r="C412" s="54" t="s">
        <v>64</v>
      </c>
      <c r="D412" s="54">
        <v>45596</v>
      </c>
      <c r="E412" s="55" t="s">
        <v>70</v>
      </c>
      <c r="F412" s="55" t="s">
        <v>66</v>
      </c>
      <c r="G412" s="56">
        <v>2024</v>
      </c>
      <c r="H412" s="57">
        <v>29743000</v>
      </c>
      <c r="I412" s="14">
        <f t="shared" si="258"/>
        <v>1399000</v>
      </c>
      <c r="J412" s="67">
        <v>31142000</v>
      </c>
      <c r="K412" s="57">
        <v>10678000</v>
      </c>
      <c r="L412" s="14">
        <f t="shared" si="259"/>
        <v>502000</v>
      </c>
      <c r="M412" s="67">
        <v>11180000</v>
      </c>
      <c r="N412" s="14">
        <f t="shared" si="260"/>
        <v>19065000</v>
      </c>
      <c r="O412" s="14">
        <f t="shared" si="261"/>
        <v>897000</v>
      </c>
      <c r="P412" s="15">
        <f t="shared" si="262"/>
        <v>19962000</v>
      </c>
      <c r="Q412" s="57">
        <v>27875000</v>
      </c>
      <c r="R412" s="57">
        <v>10007000</v>
      </c>
      <c r="S412" s="15">
        <f t="shared" si="283"/>
        <v>17868000</v>
      </c>
      <c r="T412" s="14">
        <f t="shared" si="263"/>
        <v>1868000</v>
      </c>
      <c r="U412" s="14">
        <f t="shared" si="264"/>
        <v>1197000</v>
      </c>
      <c r="V412" s="14">
        <f t="shared" si="265"/>
        <v>3267000</v>
      </c>
      <c r="W412" s="14">
        <f t="shared" si="266"/>
        <v>2094000</v>
      </c>
      <c r="X412" s="70">
        <v>1</v>
      </c>
      <c r="Y412" s="14">
        <f t="shared" si="267"/>
        <v>1197000</v>
      </c>
      <c r="Z412" s="15">
        <f t="shared" si="268"/>
        <v>2094000</v>
      </c>
      <c r="AA412" s="57">
        <v>24362589</v>
      </c>
      <c r="AB412" s="57">
        <v>8746384.8751639053</v>
      </c>
      <c r="AC412" s="15">
        <f t="shared" si="245"/>
        <v>15616204.124836095</v>
      </c>
      <c r="AD412" s="14">
        <f t="shared" si="269"/>
        <v>6779411</v>
      </c>
      <c r="AE412" s="15">
        <f t="shared" si="270"/>
        <v>6779411</v>
      </c>
      <c r="AF412" s="70">
        <v>1.0209999999999999</v>
      </c>
      <c r="AG412" s="70">
        <v>0</v>
      </c>
      <c r="AH412" s="14">
        <f t="shared" si="246"/>
        <v>6921778.6309999991</v>
      </c>
      <c r="AI412" s="15">
        <f t="shared" si="247"/>
        <v>6921778.6309999991</v>
      </c>
      <c r="AJ412" s="16">
        <f t="shared" si="271"/>
        <v>1</v>
      </c>
      <c r="AK412" s="71">
        <v>3</v>
      </c>
      <c r="AL412" s="72">
        <v>5.2555040428474031E-2</v>
      </c>
      <c r="AM412" s="18">
        <f t="shared" si="248"/>
        <v>0.99574071491465066</v>
      </c>
      <c r="AN412" s="14">
        <f t="shared" si="272"/>
        <v>2085081.0570312785</v>
      </c>
      <c r="AO412" s="15">
        <f t="shared" si="273"/>
        <v>2085081.0570312785</v>
      </c>
      <c r="AP412" s="16">
        <f t="shared" si="274"/>
        <v>1</v>
      </c>
      <c r="AQ412" s="19">
        <f t="shared" si="275"/>
        <v>3</v>
      </c>
      <c r="AR412" s="17">
        <f t="shared" si="276"/>
        <v>5.2555040428474031E-2</v>
      </c>
      <c r="AS412" s="18">
        <f t="shared" si="249"/>
        <v>0.99574071491465066</v>
      </c>
      <c r="AT412" s="73">
        <v>0.86200560565592232</v>
      </c>
      <c r="AU412" s="14">
        <f t="shared" si="250"/>
        <v>5941198.4796105009</v>
      </c>
      <c r="AV412" s="15">
        <f t="shared" si="280"/>
        <v>5941198.4796105009</v>
      </c>
      <c r="AW412" s="74">
        <v>8.839848032475417E-2</v>
      </c>
      <c r="AX412" s="14">
        <f t="shared" si="251"/>
        <v>611874.71212475724</v>
      </c>
      <c r="AY412" s="15">
        <f t="shared" si="252"/>
        <v>525192.91690530826</v>
      </c>
      <c r="AZ412" s="75">
        <v>1.35E-2</v>
      </c>
      <c r="BA412" s="20">
        <f t="shared" si="253"/>
        <v>91522.048500000004</v>
      </c>
      <c r="BB412" s="20">
        <f t="shared" si="254"/>
        <v>91132.230003843331</v>
      </c>
      <c r="BC412" s="20">
        <f t="shared" si="255"/>
        <v>91522.048500000004</v>
      </c>
      <c r="BD412" s="21">
        <f t="shared" si="256"/>
        <v>91132.230003843331</v>
      </c>
      <c r="BE412" s="20">
        <f t="shared" si="277"/>
        <v>5531175.3916247562</v>
      </c>
      <c r="BF412" s="20">
        <f t="shared" si="281"/>
        <v>4472442.5694883736</v>
      </c>
      <c r="BG412" s="22">
        <f t="shared" si="284"/>
        <v>2251795.8751639053</v>
      </c>
      <c r="BH412" s="22">
        <f t="shared" si="257"/>
        <v>-2220646.6943244683</v>
      </c>
      <c r="BI412" s="53">
        <v>1</v>
      </c>
      <c r="BJ412" s="22">
        <f t="shared" si="278"/>
        <v>3279379.5164608508</v>
      </c>
      <c r="BK412" s="22">
        <f t="shared" si="279"/>
        <v>2220646.6943244683</v>
      </c>
      <c r="BL412" s="23">
        <f t="shared" si="282"/>
        <v>4472442.5694883736</v>
      </c>
    </row>
    <row r="413" spans="1:64" hidden="1" x14ac:dyDescent="0.25">
      <c r="A413" s="53">
        <v>4</v>
      </c>
      <c r="B413" s="53" t="s">
        <v>63</v>
      </c>
      <c r="C413" s="54" t="s">
        <v>64</v>
      </c>
      <c r="D413" s="54">
        <v>45596</v>
      </c>
      <c r="E413" s="55" t="s">
        <v>70</v>
      </c>
      <c r="F413" s="55" t="s">
        <v>66</v>
      </c>
      <c r="G413" s="56">
        <v>2025</v>
      </c>
      <c r="H413" s="57">
        <v>11696000</v>
      </c>
      <c r="I413" s="14">
        <f t="shared" si="258"/>
        <v>17591212.103479598</v>
      </c>
      <c r="J413" s="67">
        <v>29287212.103479598</v>
      </c>
      <c r="K413" s="57">
        <v>4199000</v>
      </c>
      <c r="L413" s="14">
        <f t="shared" si="259"/>
        <v>6661027.2183884401</v>
      </c>
      <c r="M413" s="67">
        <v>10860027.21838844</v>
      </c>
      <c r="N413" s="14">
        <f t="shared" si="260"/>
        <v>7497000</v>
      </c>
      <c r="O413" s="14">
        <f t="shared" si="261"/>
        <v>10930184.885091158</v>
      </c>
      <c r="P413" s="15">
        <f t="shared" si="262"/>
        <v>18427184.885091156</v>
      </c>
      <c r="Q413" s="57">
        <v>10655000</v>
      </c>
      <c r="R413" s="57">
        <v>3825000</v>
      </c>
      <c r="S413" s="15">
        <f t="shared" si="283"/>
        <v>6830000</v>
      </c>
      <c r="T413" s="14">
        <f t="shared" si="263"/>
        <v>1041000</v>
      </c>
      <c r="U413" s="14">
        <f t="shared" si="264"/>
        <v>667000</v>
      </c>
      <c r="V413" s="14">
        <f t="shared" si="265"/>
        <v>18632212.103479598</v>
      </c>
      <c r="W413" s="14">
        <f t="shared" si="266"/>
        <v>11597184.885091156</v>
      </c>
      <c r="X413" s="70">
        <v>0</v>
      </c>
      <c r="Y413" s="14">
        <f t="shared" si="267"/>
        <v>0</v>
      </c>
      <c r="Z413" s="15">
        <f t="shared" si="268"/>
        <v>0</v>
      </c>
      <c r="AA413" s="57">
        <v>0</v>
      </c>
      <c r="AB413" s="57">
        <v>0</v>
      </c>
      <c r="AC413" s="15">
        <f t="shared" si="245"/>
        <v>0</v>
      </c>
      <c r="AD413" s="14">
        <f t="shared" si="269"/>
        <v>29287212.103479598</v>
      </c>
      <c r="AE413" s="15">
        <f t="shared" si="270"/>
        <v>0</v>
      </c>
      <c r="AF413" s="70">
        <v>0</v>
      </c>
      <c r="AG413" s="70">
        <v>0</v>
      </c>
      <c r="AH413" s="14">
        <f t="shared" si="246"/>
        <v>0</v>
      </c>
      <c r="AI413" s="15">
        <f t="shared" si="247"/>
        <v>0</v>
      </c>
      <c r="AJ413" s="16">
        <f t="shared" si="271"/>
        <v>8</v>
      </c>
      <c r="AK413" s="71">
        <v>9</v>
      </c>
      <c r="AL413" s="72">
        <v>5.2555040428474031E-2</v>
      </c>
      <c r="AM413" s="18">
        <f t="shared" si="248"/>
        <v>0.96642937742895618</v>
      </c>
      <c r="AN413" s="14">
        <f t="shared" si="272"/>
        <v>11207860.168427147</v>
      </c>
      <c r="AO413" s="15">
        <f t="shared" si="273"/>
        <v>0</v>
      </c>
      <c r="AP413" s="16">
        <f t="shared" si="274"/>
        <v>8</v>
      </c>
      <c r="AQ413" s="19">
        <f t="shared" si="275"/>
        <v>9</v>
      </c>
      <c r="AR413" s="17">
        <f t="shared" si="276"/>
        <v>5.2555040428474031E-2</v>
      </c>
      <c r="AS413" s="18">
        <f t="shared" si="249"/>
        <v>0.96642937742895618</v>
      </c>
      <c r="AT413" s="73">
        <v>0.86200560565592232</v>
      </c>
      <c r="AU413" s="14">
        <f t="shared" si="250"/>
        <v>0</v>
      </c>
      <c r="AV413" s="15">
        <f t="shared" si="280"/>
        <v>0</v>
      </c>
      <c r="AW413" s="74">
        <v>0</v>
      </c>
      <c r="AX413" s="14">
        <f t="shared" si="251"/>
        <v>0</v>
      </c>
      <c r="AY413" s="15">
        <f t="shared" si="252"/>
        <v>0</v>
      </c>
      <c r="AZ413" s="75">
        <v>0</v>
      </c>
      <c r="BA413" s="20">
        <f t="shared" si="253"/>
        <v>0</v>
      </c>
      <c r="BB413" s="20">
        <f t="shared" si="254"/>
        <v>0</v>
      </c>
      <c r="BC413" s="20">
        <f t="shared" si="255"/>
        <v>0</v>
      </c>
      <c r="BD413" s="21">
        <f t="shared" si="256"/>
        <v>0</v>
      </c>
      <c r="BE413" s="20">
        <f t="shared" si="277"/>
        <v>0</v>
      </c>
      <c r="BF413" s="20">
        <f t="shared" si="281"/>
        <v>0</v>
      </c>
      <c r="BG413" s="22">
        <f t="shared" si="284"/>
        <v>6830000</v>
      </c>
      <c r="BH413" s="22">
        <f t="shared" si="257"/>
        <v>6830000</v>
      </c>
      <c r="BI413" s="53">
        <v>0</v>
      </c>
      <c r="BJ413" s="22">
        <f t="shared" si="278"/>
        <v>0</v>
      </c>
      <c r="BK413" s="22">
        <f t="shared" si="279"/>
        <v>0</v>
      </c>
      <c r="BL413" s="23">
        <f t="shared" si="282"/>
        <v>6830000</v>
      </c>
    </row>
    <row r="414" spans="1:64" hidden="1" x14ac:dyDescent="0.25">
      <c r="A414" s="53">
        <v>4</v>
      </c>
      <c r="B414" s="53" t="s">
        <v>63</v>
      </c>
      <c r="C414" s="54" t="s">
        <v>64</v>
      </c>
      <c r="D414" s="54">
        <v>45596</v>
      </c>
      <c r="E414" s="55" t="s">
        <v>71</v>
      </c>
      <c r="F414" s="55" t="s">
        <v>66</v>
      </c>
      <c r="G414" s="56">
        <v>2023</v>
      </c>
      <c r="H414" s="57">
        <v>4220254</v>
      </c>
      <c r="I414" s="14">
        <f t="shared" si="258"/>
        <v>0</v>
      </c>
      <c r="J414" s="67">
        <v>4220254</v>
      </c>
      <c r="K414" s="57">
        <v>1334830</v>
      </c>
      <c r="L414" s="14">
        <f t="shared" si="259"/>
        <v>0</v>
      </c>
      <c r="M414" s="67">
        <v>1334830</v>
      </c>
      <c r="N414" s="14">
        <f t="shared" si="260"/>
        <v>2885424</v>
      </c>
      <c r="O414" s="14">
        <f t="shared" si="261"/>
        <v>0</v>
      </c>
      <c r="P414" s="15">
        <f t="shared" si="262"/>
        <v>2885424</v>
      </c>
      <c r="Q414" s="57">
        <v>4220254</v>
      </c>
      <c r="R414" s="57">
        <v>1334830</v>
      </c>
      <c r="S414" s="15">
        <f t="shared" si="283"/>
        <v>2885424</v>
      </c>
      <c r="T414" s="14">
        <f t="shared" si="263"/>
        <v>0</v>
      </c>
      <c r="U414" s="14">
        <f t="shared" si="264"/>
        <v>0</v>
      </c>
      <c r="V414" s="14">
        <f t="shared" si="265"/>
        <v>0</v>
      </c>
      <c r="W414" s="14">
        <f t="shared" si="266"/>
        <v>0</v>
      </c>
      <c r="X414" s="70">
        <v>1</v>
      </c>
      <c r="Y414" s="14">
        <f t="shared" si="267"/>
        <v>0</v>
      </c>
      <c r="Z414" s="15">
        <f t="shared" si="268"/>
        <v>0</v>
      </c>
      <c r="AA414" s="57">
        <v>4220254</v>
      </c>
      <c r="AB414" s="57">
        <v>1334830</v>
      </c>
      <c r="AC414" s="15">
        <f t="shared" si="245"/>
        <v>2885424</v>
      </c>
      <c r="AD414" s="14">
        <f t="shared" si="269"/>
        <v>0</v>
      </c>
      <c r="AE414" s="15">
        <f t="shared" si="270"/>
        <v>0</v>
      </c>
      <c r="AF414" s="70">
        <v>1</v>
      </c>
      <c r="AG414" s="70">
        <v>0</v>
      </c>
      <c r="AH414" s="14">
        <f t="shared" si="246"/>
        <v>0</v>
      </c>
      <c r="AI414" s="15">
        <f t="shared" si="247"/>
        <v>0</v>
      </c>
      <c r="AJ414" s="16">
        <f t="shared" si="271"/>
        <v>0</v>
      </c>
      <c r="AK414" s="71">
        <v>0</v>
      </c>
      <c r="AL414" s="72">
        <v>0</v>
      </c>
      <c r="AM414" s="18">
        <f t="shared" si="248"/>
        <v>1</v>
      </c>
      <c r="AN414" s="14">
        <f t="shared" si="272"/>
        <v>0</v>
      </c>
      <c r="AO414" s="15">
        <f t="shared" si="273"/>
        <v>0</v>
      </c>
      <c r="AP414" s="16">
        <f t="shared" si="274"/>
        <v>0</v>
      </c>
      <c r="AQ414" s="19">
        <f t="shared" si="275"/>
        <v>0</v>
      </c>
      <c r="AR414" s="17">
        <f t="shared" si="276"/>
        <v>0</v>
      </c>
      <c r="AS414" s="18">
        <f t="shared" si="249"/>
        <v>1</v>
      </c>
      <c r="AT414" s="73">
        <v>0.89014911840146116</v>
      </c>
      <c r="AU414" s="14">
        <f t="shared" si="250"/>
        <v>0</v>
      </c>
      <c r="AV414" s="15">
        <f t="shared" si="280"/>
        <v>0</v>
      </c>
      <c r="AW414" s="74">
        <v>7.3309423347455327E-2</v>
      </c>
      <c r="AX414" s="14">
        <f t="shared" si="251"/>
        <v>0</v>
      </c>
      <c r="AY414" s="15">
        <f t="shared" si="252"/>
        <v>0</v>
      </c>
      <c r="AZ414" s="75">
        <v>1.9599999999999999E-2</v>
      </c>
      <c r="BA414" s="20">
        <f t="shared" si="253"/>
        <v>0</v>
      </c>
      <c r="BB414" s="20">
        <f t="shared" si="254"/>
        <v>0</v>
      </c>
      <c r="BC414" s="20">
        <f t="shared" si="255"/>
        <v>0</v>
      </c>
      <c r="BD414" s="21">
        <f t="shared" si="256"/>
        <v>0</v>
      </c>
      <c r="BE414" s="20">
        <f t="shared" si="277"/>
        <v>0</v>
      </c>
      <c r="BF414" s="20">
        <f t="shared" si="281"/>
        <v>0</v>
      </c>
      <c r="BG414" s="22">
        <f t="shared" si="284"/>
        <v>0</v>
      </c>
      <c r="BH414" s="22">
        <f t="shared" si="257"/>
        <v>0</v>
      </c>
      <c r="BI414" s="53">
        <v>1</v>
      </c>
      <c r="BJ414" s="22">
        <f t="shared" si="278"/>
        <v>0</v>
      </c>
      <c r="BK414" s="22">
        <f t="shared" si="279"/>
        <v>0</v>
      </c>
      <c r="BL414" s="23">
        <f t="shared" si="282"/>
        <v>0</v>
      </c>
    </row>
    <row r="415" spans="1:64" hidden="1" x14ac:dyDescent="0.25">
      <c r="A415" s="53">
        <v>4</v>
      </c>
      <c r="B415" s="53" t="s">
        <v>63</v>
      </c>
      <c r="C415" s="54" t="s">
        <v>64</v>
      </c>
      <c r="D415" s="54">
        <v>45596</v>
      </c>
      <c r="E415" s="55" t="s">
        <v>71</v>
      </c>
      <c r="F415" s="55" t="s">
        <v>66</v>
      </c>
      <c r="G415" s="56">
        <v>2024</v>
      </c>
      <c r="H415" s="57">
        <v>3810000</v>
      </c>
      <c r="I415" s="14">
        <f t="shared" si="258"/>
        <v>100000</v>
      </c>
      <c r="J415" s="67">
        <v>3910000</v>
      </c>
      <c r="K415" s="57">
        <v>1346000</v>
      </c>
      <c r="L415" s="14">
        <f t="shared" si="259"/>
        <v>35000</v>
      </c>
      <c r="M415" s="67">
        <v>1381000</v>
      </c>
      <c r="N415" s="14">
        <f t="shared" si="260"/>
        <v>2464000</v>
      </c>
      <c r="O415" s="14">
        <f t="shared" si="261"/>
        <v>65000</v>
      </c>
      <c r="P415" s="15">
        <f t="shared" si="262"/>
        <v>2529000</v>
      </c>
      <c r="Q415" s="57">
        <v>3673000</v>
      </c>
      <c r="R415" s="57">
        <v>1298000</v>
      </c>
      <c r="S415" s="15">
        <f t="shared" si="283"/>
        <v>2375000</v>
      </c>
      <c r="T415" s="14">
        <f t="shared" si="263"/>
        <v>137000</v>
      </c>
      <c r="U415" s="14">
        <f t="shared" si="264"/>
        <v>89000</v>
      </c>
      <c r="V415" s="14">
        <f t="shared" si="265"/>
        <v>237000</v>
      </c>
      <c r="W415" s="14">
        <f t="shared" si="266"/>
        <v>154000</v>
      </c>
      <c r="X415" s="70">
        <v>1</v>
      </c>
      <c r="Y415" s="14">
        <f t="shared" si="267"/>
        <v>89000</v>
      </c>
      <c r="Z415" s="15">
        <f t="shared" si="268"/>
        <v>154000</v>
      </c>
      <c r="AA415" s="57">
        <v>3169701</v>
      </c>
      <c r="AB415" s="57">
        <v>1119794.631496063</v>
      </c>
      <c r="AC415" s="15">
        <f t="shared" si="245"/>
        <v>2049906.368503937</v>
      </c>
      <c r="AD415" s="14">
        <f t="shared" si="269"/>
        <v>740299</v>
      </c>
      <c r="AE415" s="15">
        <f t="shared" si="270"/>
        <v>740299</v>
      </c>
      <c r="AF415" s="70">
        <v>1</v>
      </c>
      <c r="AG415" s="70">
        <v>0</v>
      </c>
      <c r="AH415" s="14">
        <f t="shared" si="246"/>
        <v>740299</v>
      </c>
      <c r="AI415" s="15">
        <f t="shared" si="247"/>
        <v>740299</v>
      </c>
      <c r="AJ415" s="16">
        <f t="shared" si="271"/>
        <v>1</v>
      </c>
      <c r="AK415" s="71">
        <v>3</v>
      </c>
      <c r="AL415" s="72">
        <v>5.2555040428474031E-2</v>
      </c>
      <c r="AM415" s="18">
        <f t="shared" si="248"/>
        <v>0.99574071491465066</v>
      </c>
      <c r="AN415" s="14">
        <f t="shared" si="272"/>
        <v>153344.07009685622</v>
      </c>
      <c r="AO415" s="15">
        <f t="shared" si="273"/>
        <v>153344.07009685622</v>
      </c>
      <c r="AP415" s="16">
        <f t="shared" si="274"/>
        <v>1</v>
      </c>
      <c r="AQ415" s="19">
        <f t="shared" si="275"/>
        <v>3</v>
      </c>
      <c r="AR415" s="17">
        <f t="shared" si="276"/>
        <v>5.2555040428474031E-2</v>
      </c>
      <c r="AS415" s="18">
        <f t="shared" si="249"/>
        <v>0.99574071491465066</v>
      </c>
      <c r="AT415" s="73">
        <v>0.89014911840146116</v>
      </c>
      <c r="AU415" s="14">
        <f t="shared" si="250"/>
        <v>656169.7334160523</v>
      </c>
      <c r="AV415" s="15">
        <f t="shared" si="280"/>
        <v>656169.7334160523</v>
      </c>
      <c r="AW415" s="74">
        <v>7.3309423347455327E-2</v>
      </c>
      <c r="AX415" s="14">
        <f t="shared" si="251"/>
        <v>54270.892794697829</v>
      </c>
      <c r="AY415" s="15">
        <f t="shared" si="252"/>
        <v>48103.424774784282</v>
      </c>
      <c r="AZ415" s="75">
        <v>1.9599999999999999E-2</v>
      </c>
      <c r="BA415" s="20">
        <f t="shared" si="253"/>
        <v>14509.8604</v>
      </c>
      <c r="BB415" s="20">
        <f t="shared" si="254"/>
        <v>14448.058768007779</v>
      </c>
      <c r="BC415" s="20">
        <f t="shared" si="255"/>
        <v>14509.8604</v>
      </c>
      <c r="BD415" s="21">
        <f t="shared" si="256"/>
        <v>14448.058768007779</v>
      </c>
      <c r="BE415" s="20">
        <f t="shared" si="277"/>
        <v>655079.75319469778</v>
      </c>
      <c r="BF415" s="20">
        <f t="shared" si="281"/>
        <v>565377.14686198812</v>
      </c>
      <c r="BG415" s="22">
        <f t="shared" si="284"/>
        <v>325093.63149606297</v>
      </c>
      <c r="BH415" s="22">
        <f t="shared" si="257"/>
        <v>-240283.51536592515</v>
      </c>
      <c r="BI415" s="53">
        <v>1</v>
      </c>
      <c r="BJ415" s="22">
        <f t="shared" si="278"/>
        <v>329986.12169863482</v>
      </c>
      <c r="BK415" s="22">
        <f t="shared" si="279"/>
        <v>240283.51536592515</v>
      </c>
      <c r="BL415" s="23">
        <f t="shared" si="282"/>
        <v>565377.14686198812</v>
      </c>
    </row>
    <row r="416" spans="1:64" hidden="1" x14ac:dyDescent="0.25">
      <c r="A416" s="53">
        <v>4</v>
      </c>
      <c r="B416" s="53" t="s">
        <v>63</v>
      </c>
      <c r="C416" s="54" t="s">
        <v>64</v>
      </c>
      <c r="D416" s="54">
        <v>45596</v>
      </c>
      <c r="E416" s="55" t="s">
        <v>71</v>
      </c>
      <c r="F416" s="55" t="s">
        <v>66</v>
      </c>
      <c r="G416" s="56">
        <v>2025</v>
      </c>
      <c r="H416" s="57">
        <v>1422000</v>
      </c>
      <c r="I416" s="14">
        <f t="shared" si="258"/>
        <v>2487999.9999999995</v>
      </c>
      <c r="J416" s="67">
        <v>3909999.9999999995</v>
      </c>
      <c r="K416" s="57">
        <v>503000</v>
      </c>
      <c r="L416" s="14">
        <f t="shared" si="259"/>
        <v>877999.99999999977</v>
      </c>
      <c r="M416" s="67">
        <v>1380999.9999999998</v>
      </c>
      <c r="N416" s="14">
        <f t="shared" si="260"/>
        <v>919000</v>
      </c>
      <c r="O416" s="14">
        <f t="shared" si="261"/>
        <v>1609999.9999999998</v>
      </c>
      <c r="P416" s="15">
        <f t="shared" si="262"/>
        <v>2529000</v>
      </c>
      <c r="Q416" s="57">
        <v>1346000</v>
      </c>
      <c r="R416" s="57">
        <v>476000</v>
      </c>
      <c r="S416" s="15">
        <f t="shared" si="283"/>
        <v>870000</v>
      </c>
      <c r="T416" s="14">
        <f t="shared" si="263"/>
        <v>76000</v>
      </c>
      <c r="U416" s="14">
        <f t="shared" si="264"/>
        <v>49000</v>
      </c>
      <c r="V416" s="14">
        <f t="shared" si="265"/>
        <v>2563999.9999999995</v>
      </c>
      <c r="W416" s="14">
        <f t="shared" si="266"/>
        <v>1659000</v>
      </c>
      <c r="X416" s="70">
        <v>0</v>
      </c>
      <c r="Y416" s="14">
        <f t="shared" si="267"/>
        <v>0</v>
      </c>
      <c r="Z416" s="15">
        <f t="shared" si="268"/>
        <v>0</v>
      </c>
      <c r="AA416" s="57">
        <v>0</v>
      </c>
      <c r="AB416" s="57">
        <v>0</v>
      </c>
      <c r="AC416" s="15">
        <f t="shared" si="245"/>
        <v>0</v>
      </c>
      <c r="AD416" s="14">
        <f t="shared" si="269"/>
        <v>3909999.9999999995</v>
      </c>
      <c r="AE416" s="15">
        <f t="shared" si="270"/>
        <v>0</v>
      </c>
      <c r="AF416" s="70">
        <v>0</v>
      </c>
      <c r="AG416" s="70">
        <v>0</v>
      </c>
      <c r="AH416" s="14">
        <f t="shared" si="246"/>
        <v>0</v>
      </c>
      <c r="AI416" s="15">
        <f t="shared" si="247"/>
        <v>0</v>
      </c>
      <c r="AJ416" s="16">
        <f t="shared" si="271"/>
        <v>8</v>
      </c>
      <c r="AK416" s="71">
        <v>9</v>
      </c>
      <c r="AL416" s="72">
        <v>5.2555040428474031E-2</v>
      </c>
      <c r="AM416" s="18">
        <f t="shared" si="248"/>
        <v>0.96642937742895618</v>
      </c>
      <c r="AN416" s="14">
        <f t="shared" si="272"/>
        <v>1603306.3371546383</v>
      </c>
      <c r="AO416" s="15">
        <f t="shared" si="273"/>
        <v>0</v>
      </c>
      <c r="AP416" s="16">
        <f t="shared" si="274"/>
        <v>8</v>
      </c>
      <c r="AQ416" s="19">
        <f t="shared" si="275"/>
        <v>9</v>
      </c>
      <c r="AR416" s="17">
        <f t="shared" si="276"/>
        <v>5.2555040428474031E-2</v>
      </c>
      <c r="AS416" s="18">
        <f t="shared" si="249"/>
        <v>0.96642937742895618</v>
      </c>
      <c r="AT416" s="73">
        <v>0.89014911840146116</v>
      </c>
      <c r="AU416" s="14">
        <f t="shared" si="250"/>
        <v>0</v>
      </c>
      <c r="AV416" s="15">
        <f t="shared" si="280"/>
        <v>0</v>
      </c>
      <c r="AW416" s="74">
        <v>0</v>
      </c>
      <c r="AX416" s="14">
        <f t="shared" si="251"/>
        <v>0</v>
      </c>
      <c r="AY416" s="15">
        <f t="shared" si="252"/>
        <v>0</v>
      </c>
      <c r="AZ416" s="75">
        <v>0</v>
      </c>
      <c r="BA416" s="20">
        <f t="shared" si="253"/>
        <v>0</v>
      </c>
      <c r="BB416" s="20">
        <f t="shared" si="254"/>
        <v>0</v>
      </c>
      <c r="BC416" s="20">
        <f t="shared" si="255"/>
        <v>0</v>
      </c>
      <c r="BD416" s="21">
        <f t="shared" si="256"/>
        <v>0</v>
      </c>
      <c r="BE416" s="20">
        <f t="shared" si="277"/>
        <v>0</v>
      </c>
      <c r="BF416" s="20">
        <f t="shared" si="281"/>
        <v>0</v>
      </c>
      <c r="BG416" s="22">
        <f t="shared" si="284"/>
        <v>870000</v>
      </c>
      <c r="BH416" s="22">
        <f t="shared" si="257"/>
        <v>870000</v>
      </c>
      <c r="BI416" s="53">
        <v>0</v>
      </c>
      <c r="BJ416" s="22">
        <f t="shared" si="278"/>
        <v>0</v>
      </c>
      <c r="BK416" s="22">
        <f t="shared" si="279"/>
        <v>0</v>
      </c>
      <c r="BL416" s="23">
        <f t="shared" si="282"/>
        <v>870000</v>
      </c>
    </row>
    <row r="417" spans="1:64" hidden="1" x14ac:dyDescent="0.25">
      <c r="A417" s="53">
        <v>4</v>
      </c>
      <c r="B417" s="53" t="s">
        <v>63</v>
      </c>
      <c r="C417" s="54" t="s">
        <v>64</v>
      </c>
      <c r="D417" s="54">
        <v>45626</v>
      </c>
      <c r="E417" s="55" t="s">
        <v>65</v>
      </c>
      <c r="F417" s="55" t="s">
        <v>66</v>
      </c>
      <c r="G417" s="56">
        <v>2023</v>
      </c>
      <c r="H417" s="57">
        <v>525829018</v>
      </c>
      <c r="I417" s="14">
        <f t="shared" si="258"/>
        <v>0</v>
      </c>
      <c r="J417" s="67">
        <v>525829018</v>
      </c>
      <c r="K417" s="57">
        <v>157396496</v>
      </c>
      <c r="L417" s="14">
        <f t="shared" si="259"/>
        <v>0</v>
      </c>
      <c r="M417" s="67">
        <v>157396496</v>
      </c>
      <c r="N417" s="14">
        <f t="shared" si="260"/>
        <v>368432522</v>
      </c>
      <c r="O417" s="14">
        <f t="shared" si="261"/>
        <v>0</v>
      </c>
      <c r="P417" s="15">
        <f t="shared" si="262"/>
        <v>368432522</v>
      </c>
      <c r="Q417" s="57">
        <v>525829018</v>
      </c>
      <c r="R417" s="57">
        <v>157396496</v>
      </c>
      <c r="S417" s="15">
        <f t="shared" si="283"/>
        <v>368432522</v>
      </c>
      <c r="T417" s="14">
        <f t="shared" si="263"/>
        <v>0</v>
      </c>
      <c r="U417" s="14">
        <f t="shared" si="264"/>
        <v>0</v>
      </c>
      <c r="V417" s="14">
        <f t="shared" si="265"/>
        <v>0</v>
      </c>
      <c r="W417" s="14">
        <f t="shared" si="266"/>
        <v>0</v>
      </c>
      <c r="X417" s="70">
        <v>1</v>
      </c>
      <c r="Y417" s="14">
        <f t="shared" si="267"/>
        <v>0</v>
      </c>
      <c r="Z417" s="15">
        <f t="shared" si="268"/>
        <v>0</v>
      </c>
      <c r="AA417" s="57">
        <v>525829018</v>
      </c>
      <c r="AB417" s="57">
        <v>157396496</v>
      </c>
      <c r="AC417" s="15">
        <f t="shared" si="245"/>
        <v>368432522</v>
      </c>
      <c r="AD417" s="14">
        <f t="shared" si="269"/>
        <v>0</v>
      </c>
      <c r="AE417" s="15">
        <f t="shared" si="270"/>
        <v>0</v>
      </c>
      <c r="AF417" s="70">
        <v>1.22</v>
      </c>
      <c r="AG417" s="70">
        <v>0</v>
      </c>
      <c r="AH417" s="14">
        <f t="shared" si="246"/>
        <v>0</v>
      </c>
      <c r="AI417" s="15">
        <f t="shared" si="247"/>
        <v>0</v>
      </c>
      <c r="AJ417" s="16">
        <f t="shared" si="271"/>
        <v>0</v>
      </c>
      <c r="AK417" s="71">
        <v>0</v>
      </c>
      <c r="AL417" s="72">
        <v>0</v>
      </c>
      <c r="AM417" s="18">
        <f t="shared" si="248"/>
        <v>1</v>
      </c>
      <c r="AN417" s="14">
        <f t="shared" si="272"/>
        <v>0</v>
      </c>
      <c r="AO417" s="15">
        <f t="shared" si="273"/>
        <v>0</v>
      </c>
      <c r="AP417" s="16">
        <f t="shared" si="274"/>
        <v>0</v>
      </c>
      <c r="AQ417" s="19">
        <f t="shared" si="275"/>
        <v>0</v>
      </c>
      <c r="AR417" s="17">
        <f t="shared" si="276"/>
        <v>0</v>
      </c>
      <c r="AS417" s="18">
        <f t="shared" si="249"/>
        <v>1</v>
      </c>
      <c r="AT417" s="73">
        <v>0.88450765268544418</v>
      </c>
      <c r="AU417" s="14">
        <f t="shared" si="250"/>
        <v>0</v>
      </c>
      <c r="AV417" s="15">
        <f t="shared" si="280"/>
        <v>0</v>
      </c>
      <c r="AW417" s="74">
        <v>7.2144853467420111E-2</v>
      </c>
      <c r="AX417" s="14">
        <f t="shared" si="251"/>
        <v>0</v>
      </c>
      <c r="AY417" s="15">
        <f t="shared" si="252"/>
        <v>0</v>
      </c>
      <c r="AZ417" s="75">
        <v>2.3E-3</v>
      </c>
      <c r="BA417" s="20">
        <f t="shared" si="253"/>
        <v>0</v>
      </c>
      <c r="BB417" s="20">
        <f t="shared" si="254"/>
        <v>0</v>
      </c>
      <c r="BC417" s="20">
        <f t="shared" si="255"/>
        <v>0</v>
      </c>
      <c r="BD417" s="21">
        <f t="shared" si="256"/>
        <v>0</v>
      </c>
      <c r="BE417" s="20">
        <f t="shared" si="277"/>
        <v>0</v>
      </c>
      <c r="BF417" s="20">
        <f t="shared" si="281"/>
        <v>0</v>
      </c>
      <c r="BG417" s="22">
        <f t="shared" si="284"/>
        <v>0</v>
      </c>
      <c r="BH417" s="22">
        <f t="shared" si="257"/>
        <v>0</v>
      </c>
      <c r="BI417" s="53">
        <v>1</v>
      </c>
      <c r="BJ417" s="22">
        <f t="shared" si="278"/>
        <v>0</v>
      </c>
      <c r="BK417" s="22">
        <f t="shared" si="279"/>
        <v>0</v>
      </c>
      <c r="BL417" s="23">
        <f t="shared" si="282"/>
        <v>0</v>
      </c>
    </row>
    <row r="418" spans="1:64" hidden="1" x14ac:dyDescent="0.25">
      <c r="A418" s="53">
        <v>4</v>
      </c>
      <c r="B418" s="53" t="s">
        <v>63</v>
      </c>
      <c r="C418" s="54" t="s">
        <v>64</v>
      </c>
      <c r="D418" s="54">
        <v>45626</v>
      </c>
      <c r="E418" s="55" t="s">
        <v>65</v>
      </c>
      <c r="F418" s="55" t="s">
        <v>66</v>
      </c>
      <c r="G418" s="56">
        <v>2024</v>
      </c>
      <c r="H418" s="57">
        <v>554538000</v>
      </c>
      <c r="I418" s="14">
        <f t="shared" si="258"/>
        <v>268000</v>
      </c>
      <c r="J418" s="67">
        <v>554806000</v>
      </c>
      <c r="K418" s="57">
        <v>175842000</v>
      </c>
      <c r="L418" s="14">
        <f t="shared" si="259"/>
        <v>85000</v>
      </c>
      <c r="M418" s="67">
        <v>175927000</v>
      </c>
      <c r="N418" s="14">
        <f t="shared" si="260"/>
        <v>378696000</v>
      </c>
      <c r="O418" s="14">
        <f t="shared" si="261"/>
        <v>183000</v>
      </c>
      <c r="P418" s="15">
        <f t="shared" si="262"/>
        <v>378879000</v>
      </c>
      <c r="Q418" s="57">
        <v>550633000</v>
      </c>
      <c r="R418" s="57">
        <v>174604000</v>
      </c>
      <c r="S418" s="15">
        <f t="shared" si="283"/>
        <v>376029000</v>
      </c>
      <c r="T418" s="14">
        <f t="shared" si="263"/>
        <v>3905000</v>
      </c>
      <c r="U418" s="14">
        <f t="shared" si="264"/>
        <v>2667000</v>
      </c>
      <c r="V418" s="14">
        <f t="shared" si="265"/>
        <v>4173000</v>
      </c>
      <c r="W418" s="14">
        <f t="shared" si="266"/>
        <v>2850000</v>
      </c>
      <c r="X418" s="70">
        <v>1</v>
      </c>
      <c r="Y418" s="14">
        <f t="shared" si="267"/>
        <v>2667000</v>
      </c>
      <c r="Z418" s="15">
        <f t="shared" si="268"/>
        <v>2850000</v>
      </c>
      <c r="AA418" s="57">
        <v>510635521</v>
      </c>
      <c r="AB418" s="57">
        <v>161920682.23220411</v>
      </c>
      <c r="AC418" s="15">
        <f t="shared" si="245"/>
        <v>348714838.76779592</v>
      </c>
      <c r="AD418" s="14">
        <f t="shared" si="269"/>
        <v>44170479</v>
      </c>
      <c r="AE418" s="15">
        <f t="shared" si="270"/>
        <v>44170479</v>
      </c>
      <c r="AF418" s="70">
        <v>1.26</v>
      </c>
      <c r="AG418" s="70">
        <v>0</v>
      </c>
      <c r="AH418" s="14">
        <f t="shared" si="246"/>
        <v>55654803.539999999</v>
      </c>
      <c r="AI418" s="15">
        <f t="shared" si="247"/>
        <v>55654803.539999999</v>
      </c>
      <c r="AJ418" s="16">
        <f t="shared" si="271"/>
        <v>0.5</v>
      </c>
      <c r="AK418" s="71">
        <v>3</v>
      </c>
      <c r="AL418" s="72">
        <v>5.2555040428474031E-2</v>
      </c>
      <c r="AM418" s="18">
        <f t="shared" si="248"/>
        <v>0.99786808492638468</v>
      </c>
      <c r="AN418" s="14">
        <f t="shared" si="272"/>
        <v>2843924.0420401962</v>
      </c>
      <c r="AO418" s="15">
        <f t="shared" si="273"/>
        <v>2843924.0420401962</v>
      </c>
      <c r="AP418" s="16">
        <f t="shared" si="274"/>
        <v>0.5</v>
      </c>
      <c r="AQ418" s="19">
        <f t="shared" si="275"/>
        <v>3</v>
      </c>
      <c r="AR418" s="17">
        <f t="shared" si="276"/>
        <v>5.2555040428474031E-2</v>
      </c>
      <c r="AS418" s="18">
        <f t="shared" si="249"/>
        <v>0.99786808492638468</v>
      </c>
      <c r="AT418" s="73">
        <v>0.88450765268544418</v>
      </c>
      <c r="AU418" s="14">
        <f t="shared" si="250"/>
        <v>49122151.64408242</v>
      </c>
      <c r="AV418" s="15">
        <f t="shared" si="280"/>
        <v>49122151.64408242</v>
      </c>
      <c r="AW418" s="74">
        <v>7.2144853467420111E-2</v>
      </c>
      <c r="AX418" s="14">
        <f t="shared" si="251"/>
        <v>4015207.6461513541</v>
      </c>
      <c r="AY418" s="15">
        <f t="shared" si="252"/>
        <v>3543910.4323667162</v>
      </c>
      <c r="AZ418" s="75">
        <v>2.3E-3</v>
      </c>
      <c r="BA418" s="20">
        <f t="shared" si="253"/>
        <v>101592.1017</v>
      </c>
      <c r="BB418" s="20">
        <f t="shared" si="254"/>
        <v>101375.51596702551</v>
      </c>
      <c r="BC418" s="20">
        <f t="shared" si="255"/>
        <v>101592.1017</v>
      </c>
      <c r="BD418" s="21">
        <f t="shared" si="256"/>
        <v>101375.51596702551</v>
      </c>
      <c r="BE418" s="20">
        <f t="shared" si="277"/>
        <v>56921603.287851356</v>
      </c>
      <c r="BF418" s="20">
        <f t="shared" si="281"/>
        <v>49923513.550375961</v>
      </c>
      <c r="BG418" s="22">
        <f t="shared" si="284"/>
        <v>27314161.23220408</v>
      </c>
      <c r="BH418" s="22">
        <f t="shared" si="257"/>
        <v>-22609352.318171881</v>
      </c>
      <c r="BI418" s="53">
        <v>1</v>
      </c>
      <c r="BJ418" s="22">
        <f t="shared" si="278"/>
        <v>29607442.055647276</v>
      </c>
      <c r="BK418" s="22">
        <f t="shared" si="279"/>
        <v>22609352.318171881</v>
      </c>
      <c r="BL418" s="23">
        <f t="shared" si="282"/>
        <v>49923513.550375961</v>
      </c>
    </row>
    <row r="419" spans="1:64" hidden="1" x14ac:dyDescent="0.25">
      <c r="A419" s="53">
        <v>4</v>
      </c>
      <c r="B419" s="53" t="s">
        <v>63</v>
      </c>
      <c r="C419" s="54" t="s">
        <v>64</v>
      </c>
      <c r="D419" s="54">
        <v>45626</v>
      </c>
      <c r="E419" s="55" t="s">
        <v>65</v>
      </c>
      <c r="F419" s="55" t="s">
        <v>66</v>
      </c>
      <c r="G419" s="56">
        <v>2025</v>
      </c>
      <c r="H419" s="57">
        <v>245677000</v>
      </c>
      <c r="I419" s="14">
        <f t="shared" si="258"/>
        <v>315681379.02541041</v>
      </c>
      <c r="J419" s="67">
        <v>561358379.02541041</v>
      </c>
      <c r="K419" s="57">
        <v>77905000</v>
      </c>
      <c r="L419" s="14">
        <f t="shared" si="259"/>
        <v>102166842.60804909</v>
      </c>
      <c r="M419" s="67">
        <v>180071842.60804909</v>
      </c>
      <c r="N419" s="14">
        <f t="shared" si="260"/>
        <v>167772000</v>
      </c>
      <c r="O419" s="14">
        <f t="shared" si="261"/>
        <v>213514536.41736132</v>
      </c>
      <c r="P419" s="15">
        <f t="shared" si="262"/>
        <v>381286536.41736132</v>
      </c>
      <c r="Q419" s="57">
        <v>208901000</v>
      </c>
      <c r="R419" s="57">
        <v>66243000</v>
      </c>
      <c r="S419" s="15">
        <f t="shared" si="283"/>
        <v>142658000</v>
      </c>
      <c r="T419" s="14">
        <f t="shared" si="263"/>
        <v>36776000</v>
      </c>
      <c r="U419" s="14">
        <f t="shared" si="264"/>
        <v>25114000</v>
      </c>
      <c r="V419" s="14">
        <f t="shared" si="265"/>
        <v>352457379.02541041</v>
      </c>
      <c r="W419" s="14">
        <f t="shared" si="266"/>
        <v>238628536.41736132</v>
      </c>
      <c r="X419" s="70">
        <v>0</v>
      </c>
      <c r="Y419" s="14">
        <f t="shared" si="267"/>
        <v>0</v>
      </c>
      <c r="Z419" s="15">
        <f t="shared" si="268"/>
        <v>0</v>
      </c>
      <c r="AA419" s="57">
        <v>0</v>
      </c>
      <c r="AB419" s="57">
        <v>0</v>
      </c>
      <c r="AC419" s="15">
        <f t="shared" si="245"/>
        <v>0</v>
      </c>
      <c r="AD419" s="14">
        <f t="shared" si="269"/>
        <v>561358379.02541041</v>
      </c>
      <c r="AE419" s="15">
        <f t="shared" si="270"/>
        <v>0</v>
      </c>
      <c r="AF419" s="70">
        <v>0</v>
      </c>
      <c r="AG419" s="70">
        <v>0</v>
      </c>
      <c r="AH419" s="14">
        <f t="shared" si="246"/>
        <v>0</v>
      </c>
      <c r="AI419" s="15">
        <f t="shared" si="247"/>
        <v>0</v>
      </c>
      <c r="AJ419" s="16">
        <f t="shared" si="271"/>
        <v>7</v>
      </c>
      <c r="AK419" s="71">
        <v>9</v>
      </c>
      <c r="AL419" s="72">
        <v>5.2555040428474031E-2</v>
      </c>
      <c r="AM419" s="18">
        <f t="shared" si="248"/>
        <v>0.97056328314524454</v>
      </c>
      <c r="AN419" s="14">
        <f t="shared" si="272"/>
        <v>231604095.75737876</v>
      </c>
      <c r="AO419" s="15">
        <f t="shared" si="273"/>
        <v>0</v>
      </c>
      <c r="AP419" s="16">
        <f t="shared" si="274"/>
        <v>7</v>
      </c>
      <c r="AQ419" s="19">
        <f t="shared" si="275"/>
        <v>9</v>
      </c>
      <c r="AR419" s="17">
        <f t="shared" si="276"/>
        <v>5.2555040428474031E-2</v>
      </c>
      <c r="AS419" s="18">
        <f t="shared" si="249"/>
        <v>0.97056328314524454</v>
      </c>
      <c r="AT419" s="73">
        <v>0.88450765268544418</v>
      </c>
      <c r="AU419" s="14">
        <f t="shared" si="250"/>
        <v>0</v>
      </c>
      <c r="AV419" s="15">
        <f t="shared" si="280"/>
        <v>0</v>
      </c>
      <c r="AW419" s="74">
        <v>0</v>
      </c>
      <c r="AX419" s="14">
        <f t="shared" si="251"/>
        <v>0</v>
      </c>
      <c r="AY419" s="15">
        <f t="shared" si="252"/>
        <v>0</v>
      </c>
      <c r="AZ419" s="75">
        <v>0</v>
      </c>
      <c r="BA419" s="20">
        <f t="shared" si="253"/>
        <v>0</v>
      </c>
      <c r="BB419" s="20">
        <f t="shared" si="254"/>
        <v>0</v>
      </c>
      <c r="BC419" s="20">
        <f t="shared" si="255"/>
        <v>0</v>
      </c>
      <c r="BD419" s="21">
        <f t="shared" si="256"/>
        <v>0</v>
      </c>
      <c r="BE419" s="20">
        <f t="shared" si="277"/>
        <v>0</v>
      </c>
      <c r="BF419" s="20">
        <f t="shared" si="281"/>
        <v>0</v>
      </c>
      <c r="BG419" s="22">
        <f t="shared" si="284"/>
        <v>142658000</v>
      </c>
      <c r="BH419" s="22">
        <f t="shared" si="257"/>
        <v>142658000</v>
      </c>
      <c r="BI419" s="53">
        <v>0</v>
      </c>
      <c r="BJ419" s="22">
        <f t="shared" si="278"/>
        <v>0</v>
      </c>
      <c r="BK419" s="22">
        <f t="shared" si="279"/>
        <v>0</v>
      </c>
      <c r="BL419" s="23">
        <f t="shared" si="282"/>
        <v>142658000</v>
      </c>
    </row>
    <row r="420" spans="1:64" hidden="1" x14ac:dyDescent="0.25">
      <c r="A420" s="53">
        <v>4</v>
      </c>
      <c r="B420" s="53" t="s">
        <v>63</v>
      </c>
      <c r="C420" s="54" t="s">
        <v>64</v>
      </c>
      <c r="D420" s="54">
        <v>45626</v>
      </c>
      <c r="E420" s="55" t="s">
        <v>67</v>
      </c>
      <c r="F420" s="55" t="s">
        <v>66</v>
      </c>
      <c r="G420" s="56">
        <v>2023</v>
      </c>
      <c r="H420" s="57">
        <v>318418348</v>
      </c>
      <c r="I420" s="14">
        <f t="shared" si="258"/>
        <v>0</v>
      </c>
      <c r="J420" s="67">
        <v>318418348</v>
      </c>
      <c r="K420" s="57">
        <v>103037846</v>
      </c>
      <c r="L420" s="14">
        <f t="shared" si="259"/>
        <v>0</v>
      </c>
      <c r="M420" s="67">
        <v>103037846</v>
      </c>
      <c r="N420" s="14">
        <f t="shared" si="260"/>
        <v>215380502</v>
      </c>
      <c r="O420" s="14">
        <f t="shared" si="261"/>
        <v>0</v>
      </c>
      <c r="P420" s="15">
        <f t="shared" si="262"/>
        <v>215380502</v>
      </c>
      <c r="Q420" s="57">
        <v>318418348</v>
      </c>
      <c r="R420" s="57">
        <v>103037846</v>
      </c>
      <c r="S420" s="15">
        <f t="shared" si="283"/>
        <v>215380502</v>
      </c>
      <c r="T420" s="14">
        <f t="shared" si="263"/>
        <v>0</v>
      </c>
      <c r="U420" s="14">
        <f t="shared" si="264"/>
        <v>0</v>
      </c>
      <c r="V420" s="14">
        <f t="shared" si="265"/>
        <v>0</v>
      </c>
      <c r="W420" s="14">
        <f t="shared" si="266"/>
        <v>0</v>
      </c>
      <c r="X420" s="70">
        <v>1</v>
      </c>
      <c r="Y420" s="14">
        <f t="shared" si="267"/>
        <v>0</v>
      </c>
      <c r="Z420" s="15">
        <f t="shared" si="268"/>
        <v>0</v>
      </c>
      <c r="AA420" s="57">
        <v>318418348</v>
      </c>
      <c r="AB420" s="57">
        <v>103037846</v>
      </c>
      <c r="AC420" s="15">
        <f t="shared" si="245"/>
        <v>215380502</v>
      </c>
      <c r="AD420" s="14">
        <f t="shared" si="269"/>
        <v>0</v>
      </c>
      <c r="AE420" s="15">
        <f t="shared" si="270"/>
        <v>0</v>
      </c>
      <c r="AF420" s="70">
        <v>0.78900000000000003</v>
      </c>
      <c r="AG420" s="70">
        <v>0</v>
      </c>
      <c r="AH420" s="14">
        <f t="shared" si="246"/>
        <v>0</v>
      </c>
      <c r="AI420" s="15">
        <f t="shared" si="247"/>
        <v>0</v>
      </c>
      <c r="AJ420" s="16">
        <f t="shared" si="271"/>
        <v>0</v>
      </c>
      <c r="AK420" s="71">
        <v>0</v>
      </c>
      <c r="AL420" s="72">
        <v>0</v>
      </c>
      <c r="AM420" s="18">
        <f t="shared" si="248"/>
        <v>1</v>
      </c>
      <c r="AN420" s="14">
        <f t="shared" si="272"/>
        <v>0</v>
      </c>
      <c r="AO420" s="15">
        <f t="shared" si="273"/>
        <v>0</v>
      </c>
      <c r="AP420" s="16">
        <f t="shared" si="274"/>
        <v>0</v>
      </c>
      <c r="AQ420" s="19">
        <f t="shared" si="275"/>
        <v>0</v>
      </c>
      <c r="AR420" s="17">
        <f t="shared" si="276"/>
        <v>0</v>
      </c>
      <c r="AS420" s="18">
        <f t="shared" si="249"/>
        <v>1</v>
      </c>
      <c r="AT420" s="73">
        <v>0.86443752692586795</v>
      </c>
      <c r="AU420" s="14">
        <f t="shared" si="250"/>
        <v>0</v>
      </c>
      <c r="AV420" s="15">
        <f t="shared" si="280"/>
        <v>0</v>
      </c>
      <c r="AW420" s="74">
        <v>9.7948479432115043E-2</v>
      </c>
      <c r="AX420" s="14">
        <f t="shared" si="251"/>
        <v>0</v>
      </c>
      <c r="AY420" s="15">
        <f t="shared" si="252"/>
        <v>0</v>
      </c>
      <c r="AZ420" s="75">
        <v>3.2000000000000002E-3</v>
      </c>
      <c r="BA420" s="20">
        <f t="shared" si="253"/>
        <v>0</v>
      </c>
      <c r="BB420" s="20">
        <f t="shared" si="254"/>
        <v>0</v>
      </c>
      <c r="BC420" s="20">
        <f t="shared" si="255"/>
        <v>0</v>
      </c>
      <c r="BD420" s="21">
        <f t="shared" si="256"/>
        <v>0</v>
      </c>
      <c r="BE420" s="20">
        <f t="shared" si="277"/>
        <v>0</v>
      </c>
      <c r="BF420" s="20">
        <f t="shared" si="281"/>
        <v>0</v>
      </c>
      <c r="BG420" s="22">
        <f t="shared" si="284"/>
        <v>0</v>
      </c>
      <c r="BH420" s="22">
        <f t="shared" si="257"/>
        <v>0</v>
      </c>
      <c r="BI420" s="53">
        <v>1</v>
      </c>
      <c r="BJ420" s="22">
        <f t="shared" si="278"/>
        <v>0</v>
      </c>
      <c r="BK420" s="22">
        <f t="shared" si="279"/>
        <v>0</v>
      </c>
      <c r="BL420" s="23">
        <f t="shared" si="282"/>
        <v>0</v>
      </c>
    </row>
    <row r="421" spans="1:64" hidden="1" x14ac:dyDescent="0.25">
      <c r="A421" s="53">
        <v>4</v>
      </c>
      <c r="B421" s="53" t="s">
        <v>63</v>
      </c>
      <c r="C421" s="54" t="s">
        <v>64</v>
      </c>
      <c r="D421" s="54">
        <v>45626</v>
      </c>
      <c r="E421" s="55" t="s">
        <v>67</v>
      </c>
      <c r="F421" s="55" t="s">
        <v>66</v>
      </c>
      <c r="G421" s="56">
        <v>2024</v>
      </c>
      <c r="H421" s="57">
        <v>312703000</v>
      </c>
      <c r="I421" s="14">
        <f t="shared" si="258"/>
        <v>739000</v>
      </c>
      <c r="J421" s="67">
        <v>313442000</v>
      </c>
      <c r="K421" s="57">
        <v>111009000</v>
      </c>
      <c r="L421" s="14">
        <f t="shared" si="259"/>
        <v>262000</v>
      </c>
      <c r="M421" s="67">
        <v>111271000</v>
      </c>
      <c r="N421" s="14">
        <f t="shared" si="260"/>
        <v>201694000</v>
      </c>
      <c r="O421" s="14">
        <f t="shared" si="261"/>
        <v>477000</v>
      </c>
      <c r="P421" s="15">
        <f t="shared" si="262"/>
        <v>202171000</v>
      </c>
      <c r="Q421" s="57">
        <v>310004000</v>
      </c>
      <c r="R421" s="57">
        <v>110051000</v>
      </c>
      <c r="S421" s="15">
        <f t="shared" si="283"/>
        <v>199953000</v>
      </c>
      <c r="T421" s="14">
        <f t="shared" si="263"/>
        <v>2699000</v>
      </c>
      <c r="U421" s="14">
        <f t="shared" si="264"/>
        <v>1741000</v>
      </c>
      <c r="V421" s="14">
        <f t="shared" si="265"/>
        <v>3438000</v>
      </c>
      <c r="W421" s="14">
        <f t="shared" si="266"/>
        <v>2218000</v>
      </c>
      <c r="X421" s="70">
        <v>1</v>
      </c>
      <c r="Y421" s="14">
        <f t="shared" si="267"/>
        <v>1741000</v>
      </c>
      <c r="Z421" s="15">
        <f t="shared" si="268"/>
        <v>2218000</v>
      </c>
      <c r="AA421" s="57">
        <v>288527608</v>
      </c>
      <c r="AB421" s="57">
        <v>102426779.52073373</v>
      </c>
      <c r="AC421" s="15">
        <f t="shared" si="245"/>
        <v>186100828.47926629</v>
      </c>
      <c r="AD421" s="14">
        <f t="shared" si="269"/>
        <v>24914392</v>
      </c>
      <c r="AE421" s="15">
        <f t="shared" si="270"/>
        <v>24914392</v>
      </c>
      <c r="AF421" s="70">
        <v>0.80800000000000005</v>
      </c>
      <c r="AG421" s="70">
        <v>0</v>
      </c>
      <c r="AH421" s="14">
        <f t="shared" si="246"/>
        <v>20130828.736000001</v>
      </c>
      <c r="AI421" s="15">
        <f t="shared" si="247"/>
        <v>20130828.736000001</v>
      </c>
      <c r="AJ421" s="16">
        <f t="shared" si="271"/>
        <v>0.5</v>
      </c>
      <c r="AK421" s="71">
        <v>3</v>
      </c>
      <c r="AL421" s="72">
        <v>5.2555040428474031E-2</v>
      </c>
      <c r="AM421" s="18">
        <f t="shared" si="248"/>
        <v>0.99786808492638468</v>
      </c>
      <c r="AN421" s="14">
        <f t="shared" si="272"/>
        <v>2213271.4123667213</v>
      </c>
      <c r="AO421" s="15">
        <f t="shared" si="273"/>
        <v>2213271.4123667213</v>
      </c>
      <c r="AP421" s="16">
        <f t="shared" si="274"/>
        <v>0.5</v>
      </c>
      <c r="AQ421" s="19">
        <f t="shared" si="275"/>
        <v>3</v>
      </c>
      <c r="AR421" s="17">
        <f t="shared" si="276"/>
        <v>5.2555040428474031E-2</v>
      </c>
      <c r="AS421" s="18">
        <f t="shared" si="249"/>
        <v>0.99786808492638468</v>
      </c>
      <c r="AT421" s="73">
        <v>0.86443752692586795</v>
      </c>
      <c r="AU421" s="14">
        <f t="shared" si="250"/>
        <v>17364744.554394096</v>
      </c>
      <c r="AV421" s="15">
        <f t="shared" si="280"/>
        <v>17364744.554394096</v>
      </c>
      <c r="AW421" s="74">
        <v>9.7948479432115043E-2</v>
      </c>
      <c r="AX421" s="14">
        <f t="shared" si="251"/>
        <v>1971784.0643995267</v>
      </c>
      <c r="AY421" s="15">
        <f t="shared" si="252"/>
        <v>1700850.3248300019</v>
      </c>
      <c r="AZ421" s="75">
        <v>3.2000000000000002E-3</v>
      </c>
      <c r="BA421" s="20">
        <f t="shared" si="253"/>
        <v>79726.054400000008</v>
      </c>
      <c r="BB421" s="20">
        <f t="shared" si="254"/>
        <v>79556.085222864771</v>
      </c>
      <c r="BC421" s="20">
        <f t="shared" si="255"/>
        <v>79726.054400000008</v>
      </c>
      <c r="BD421" s="21">
        <f t="shared" si="256"/>
        <v>79556.085222864771</v>
      </c>
      <c r="BE421" s="20">
        <f t="shared" si="277"/>
        <v>19964338.854799528</v>
      </c>
      <c r="BF421" s="20">
        <f t="shared" si="281"/>
        <v>16931879.552080244</v>
      </c>
      <c r="BG421" s="22">
        <f t="shared" si="284"/>
        <v>13852171.520733714</v>
      </c>
      <c r="BH421" s="22">
        <f t="shared" si="257"/>
        <v>-3079708.0313465297</v>
      </c>
      <c r="BI421" s="53">
        <v>1</v>
      </c>
      <c r="BJ421" s="22">
        <f t="shared" si="278"/>
        <v>6112167.3340658136</v>
      </c>
      <c r="BK421" s="22">
        <f t="shared" si="279"/>
        <v>3079708.0313465297</v>
      </c>
      <c r="BL421" s="23">
        <f t="shared" si="282"/>
        <v>16931879.552080244</v>
      </c>
    </row>
    <row r="422" spans="1:64" hidden="1" x14ac:dyDescent="0.25">
      <c r="A422" s="53">
        <v>4</v>
      </c>
      <c r="B422" s="53" t="s">
        <v>63</v>
      </c>
      <c r="C422" s="54" t="s">
        <v>64</v>
      </c>
      <c r="D422" s="54">
        <v>45626</v>
      </c>
      <c r="E422" s="55" t="s">
        <v>67</v>
      </c>
      <c r="F422" s="55" t="s">
        <v>66</v>
      </c>
      <c r="G422" s="56">
        <v>2025</v>
      </c>
      <c r="H422" s="57">
        <v>148053000</v>
      </c>
      <c r="I422" s="14">
        <f t="shared" si="258"/>
        <v>190106136.65410393</v>
      </c>
      <c r="J422" s="67">
        <v>338159136.65410393</v>
      </c>
      <c r="K422" s="57">
        <v>52558000</v>
      </c>
      <c r="L422" s="14">
        <f t="shared" si="259"/>
        <v>69622692.188621759</v>
      </c>
      <c r="M422" s="67">
        <v>122180692.18862176</v>
      </c>
      <c r="N422" s="14">
        <f t="shared" si="260"/>
        <v>95495000</v>
      </c>
      <c r="O422" s="14">
        <f t="shared" si="261"/>
        <v>120483444.46548218</v>
      </c>
      <c r="P422" s="15">
        <f t="shared" si="262"/>
        <v>215978444.46548218</v>
      </c>
      <c r="Q422" s="57">
        <v>124034000</v>
      </c>
      <c r="R422" s="57">
        <v>44031000</v>
      </c>
      <c r="S422" s="15">
        <f t="shared" si="283"/>
        <v>80003000</v>
      </c>
      <c r="T422" s="14">
        <f t="shared" si="263"/>
        <v>24019000</v>
      </c>
      <c r="U422" s="14">
        <f t="shared" si="264"/>
        <v>15492000</v>
      </c>
      <c r="V422" s="14">
        <f t="shared" si="265"/>
        <v>214125136.65410393</v>
      </c>
      <c r="W422" s="14">
        <f t="shared" si="266"/>
        <v>135975444.46548218</v>
      </c>
      <c r="X422" s="70">
        <v>0</v>
      </c>
      <c r="Y422" s="14">
        <f t="shared" si="267"/>
        <v>0</v>
      </c>
      <c r="Z422" s="15">
        <f t="shared" si="268"/>
        <v>0</v>
      </c>
      <c r="AA422" s="57">
        <v>0</v>
      </c>
      <c r="AB422" s="57">
        <v>0</v>
      </c>
      <c r="AC422" s="15">
        <f t="shared" si="245"/>
        <v>0</v>
      </c>
      <c r="AD422" s="14">
        <f t="shared" si="269"/>
        <v>338159136.65410393</v>
      </c>
      <c r="AE422" s="15">
        <f t="shared" si="270"/>
        <v>0</v>
      </c>
      <c r="AF422" s="70">
        <v>0</v>
      </c>
      <c r="AG422" s="70">
        <v>0</v>
      </c>
      <c r="AH422" s="14">
        <f t="shared" si="246"/>
        <v>0</v>
      </c>
      <c r="AI422" s="15">
        <f t="shared" si="247"/>
        <v>0</v>
      </c>
      <c r="AJ422" s="16">
        <f t="shared" si="271"/>
        <v>7</v>
      </c>
      <c r="AK422" s="71">
        <v>9</v>
      </c>
      <c r="AL422" s="72">
        <v>5.2555040428474031E-2</v>
      </c>
      <c r="AM422" s="18">
        <f t="shared" si="248"/>
        <v>0.97056328314524454</v>
      </c>
      <c r="AN422" s="14">
        <f t="shared" si="272"/>
        <v>131972773.80755225</v>
      </c>
      <c r="AO422" s="15">
        <f t="shared" si="273"/>
        <v>0</v>
      </c>
      <c r="AP422" s="16">
        <f t="shared" si="274"/>
        <v>7</v>
      </c>
      <c r="AQ422" s="19">
        <f t="shared" si="275"/>
        <v>9</v>
      </c>
      <c r="AR422" s="17">
        <f t="shared" si="276"/>
        <v>5.2555040428474031E-2</v>
      </c>
      <c r="AS422" s="18">
        <f t="shared" si="249"/>
        <v>0.97056328314524454</v>
      </c>
      <c r="AT422" s="73">
        <v>0.86443752692586795</v>
      </c>
      <c r="AU422" s="14">
        <f t="shared" si="250"/>
        <v>0</v>
      </c>
      <c r="AV422" s="15">
        <f t="shared" si="280"/>
        <v>0</v>
      </c>
      <c r="AW422" s="74">
        <v>0</v>
      </c>
      <c r="AX422" s="14">
        <f t="shared" si="251"/>
        <v>0</v>
      </c>
      <c r="AY422" s="15">
        <f t="shared" si="252"/>
        <v>0</v>
      </c>
      <c r="AZ422" s="75">
        <v>0</v>
      </c>
      <c r="BA422" s="20">
        <f t="shared" si="253"/>
        <v>0</v>
      </c>
      <c r="BB422" s="20">
        <f t="shared" si="254"/>
        <v>0</v>
      </c>
      <c r="BC422" s="20">
        <f t="shared" si="255"/>
        <v>0</v>
      </c>
      <c r="BD422" s="21">
        <f t="shared" si="256"/>
        <v>0</v>
      </c>
      <c r="BE422" s="20">
        <f t="shared" si="277"/>
        <v>0</v>
      </c>
      <c r="BF422" s="20">
        <f t="shared" si="281"/>
        <v>0</v>
      </c>
      <c r="BG422" s="22">
        <f t="shared" si="284"/>
        <v>80003000</v>
      </c>
      <c r="BH422" s="22">
        <f t="shared" si="257"/>
        <v>80003000</v>
      </c>
      <c r="BI422" s="53">
        <v>0</v>
      </c>
      <c r="BJ422" s="22">
        <f t="shared" si="278"/>
        <v>0</v>
      </c>
      <c r="BK422" s="22">
        <f t="shared" si="279"/>
        <v>0</v>
      </c>
      <c r="BL422" s="23">
        <f t="shared" si="282"/>
        <v>80003000</v>
      </c>
    </row>
    <row r="423" spans="1:64" hidden="1" x14ac:dyDescent="0.25">
      <c r="A423" s="53">
        <v>4</v>
      </c>
      <c r="B423" s="53" t="s">
        <v>63</v>
      </c>
      <c r="C423" s="54" t="s">
        <v>64</v>
      </c>
      <c r="D423" s="54">
        <v>45626</v>
      </c>
      <c r="E423" s="55" t="s">
        <v>68</v>
      </c>
      <c r="F423" s="55" t="s">
        <v>66</v>
      </c>
      <c r="G423" s="56">
        <v>2023</v>
      </c>
      <c r="H423" s="57">
        <v>182738077</v>
      </c>
      <c r="I423" s="14">
        <f t="shared" si="258"/>
        <v>0</v>
      </c>
      <c r="J423" s="67">
        <v>182738077</v>
      </c>
      <c r="K423" s="57">
        <v>59684318</v>
      </c>
      <c r="L423" s="14">
        <f t="shared" si="259"/>
        <v>0</v>
      </c>
      <c r="M423" s="67">
        <v>59684318</v>
      </c>
      <c r="N423" s="14">
        <f t="shared" si="260"/>
        <v>123053759</v>
      </c>
      <c r="O423" s="14">
        <f t="shared" si="261"/>
        <v>0</v>
      </c>
      <c r="P423" s="15">
        <f t="shared" si="262"/>
        <v>123053759</v>
      </c>
      <c r="Q423" s="57">
        <v>182738077</v>
      </c>
      <c r="R423" s="57">
        <v>59684318</v>
      </c>
      <c r="S423" s="15">
        <f t="shared" si="283"/>
        <v>123053759</v>
      </c>
      <c r="T423" s="14">
        <f t="shared" si="263"/>
        <v>0</v>
      </c>
      <c r="U423" s="14">
        <f t="shared" si="264"/>
        <v>0</v>
      </c>
      <c r="V423" s="14">
        <f t="shared" si="265"/>
        <v>0</v>
      </c>
      <c r="W423" s="14">
        <f t="shared" si="266"/>
        <v>0</v>
      </c>
      <c r="X423" s="70">
        <v>1</v>
      </c>
      <c r="Y423" s="14">
        <f t="shared" si="267"/>
        <v>0</v>
      </c>
      <c r="Z423" s="15">
        <f t="shared" si="268"/>
        <v>0</v>
      </c>
      <c r="AA423" s="57">
        <v>182738077</v>
      </c>
      <c r="AB423" s="57">
        <v>59684318</v>
      </c>
      <c r="AC423" s="15">
        <f t="shared" si="245"/>
        <v>123053759</v>
      </c>
      <c r="AD423" s="14">
        <f t="shared" si="269"/>
        <v>0</v>
      </c>
      <c r="AE423" s="15">
        <f t="shared" si="270"/>
        <v>0</v>
      </c>
      <c r="AF423" s="70">
        <v>0.98199999999999998</v>
      </c>
      <c r="AG423" s="70">
        <v>0</v>
      </c>
      <c r="AH423" s="14">
        <f t="shared" si="246"/>
        <v>0</v>
      </c>
      <c r="AI423" s="15">
        <f t="shared" si="247"/>
        <v>0</v>
      </c>
      <c r="AJ423" s="16">
        <f t="shared" si="271"/>
        <v>0</v>
      </c>
      <c r="AK423" s="71">
        <v>0</v>
      </c>
      <c r="AL423" s="72">
        <v>0</v>
      </c>
      <c r="AM423" s="18">
        <f t="shared" si="248"/>
        <v>1</v>
      </c>
      <c r="AN423" s="14">
        <f t="shared" si="272"/>
        <v>0</v>
      </c>
      <c r="AO423" s="15">
        <f t="shared" si="273"/>
        <v>0</v>
      </c>
      <c r="AP423" s="16">
        <f t="shared" si="274"/>
        <v>0</v>
      </c>
      <c r="AQ423" s="19">
        <f t="shared" si="275"/>
        <v>0</v>
      </c>
      <c r="AR423" s="17">
        <f t="shared" si="276"/>
        <v>0</v>
      </c>
      <c r="AS423" s="18">
        <f t="shared" si="249"/>
        <v>1</v>
      </c>
      <c r="AT423" s="73">
        <v>0.88711254583132626</v>
      </c>
      <c r="AU423" s="14">
        <f t="shared" si="250"/>
        <v>0</v>
      </c>
      <c r="AV423" s="15">
        <f t="shared" si="280"/>
        <v>0</v>
      </c>
      <c r="AW423" s="74">
        <v>9.5000737699733079E-2</v>
      </c>
      <c r="AX423" s="14">
        <f t="shared" si="251"/>
        <v>0</v>
      </c>
      <c r="AY423" s="15">
        <f t="shared" si="252"/>
        <v>0</v>
      </c>
      <c r="AZ423" s="75">
        <v>4.8999999999999998E-3</v>
      </c>
      <c r="BA423" s="20">
        <f t="shared" si="253"/>
        <v>0</v>
      </c>
      <c r="BB423" s="20">
        <f t="shared" si="254"/>
        <v>0</v>
      </c>
      <c r="BC423" s="20">
        <f t="shared" si="255"/>
        <v>0</v>
      </c>
      <c r="BD423" s="21">
        <f t="shared" si="256"/>
        <v>0</v>
      </c>
      <c r="BE423" s="20">
        <f t="shared" si="277"/>
        <v>0</v>
      </c>
      <c r="BF423" s="20">
        <f t="shared" si="281"/>
        <v>0</v>
      </c>
      <c r="BG423" s="22">
        <f t="shared" si="284"/>
        <v>0</v>
      </c>
      <c r="BH423" s="22">
        <f t="shared" si="257"/>
        <v>0</v>
      </c>
      <c r="BI423" s="53">
        <v>1</v>
      </c>
      <c r="BJ423" s="22">
        <f t="shared" si="278"/>
        <v>0</v>
      </c>
      <c r="BK423" s="22">
        <f t="shared" si="279"/>
        <v>0</v>
      </c>
      <c r="BL423" s="23">
        <f t="shared" si="282"/>
        <v>0</v>
      </c>
    </row>
    <row r="424" spans="1:64" hidden="1" x14ac:dyDescent="0.25">
      <c r="A424" s="53">
        <v>4</v>
      </c>
      <c r="B424" s="53" t="s">
        <v>63</v>
      </c>
      <c r="C424" s="54" t="s">
        <v>64</v>
      </c>
      <c r="D424" s="54">
        <v>45626</v>
      </c>
      <c r="E424" s="55" t="s">
        <v>68</v>
      </c>
      <c r="F424" s="55" t="s">
        <v>66</v>
      </c>
      <c r="G424" s="56">
        <v>2024</v>
      </c>
      <c r="H424" s="57">
        <v>191440000</v>
      </c>
      <c r="I424" s="14">
        <f t="shared" si="258"/>
        <v>409000</v>
      </c>
      <c r="J424" s="67">
        <v>191849000</v>
      </c>
      <c r="K424" s="57">
        <v>67961000</v>
      </c>
      <c r="L424" s="14">
        <f t="shared" si="259"/>
        <v>145000</v>
      </c>
      <c r="M424" s="67">
        <v>68106000</v>
      </c>
      <c r="N424" s="14">
        <f t="shared" si="260"/>
        <v>123479000</v>
      </c>
      <c r="O424" s="14">
        <f t="shared" si="261"/>
        <v>264000</v>
      </c>
      <c r="P424" s="15">
        <f t="shared" si="262"/>
        <v>123743000</v>
      </c>
      <c r="Q424" s="57">
        <v>189716000</v>
      </c>
      <c r="R424" s="57">
        <v>67349000</v>
      </c>
      <c r="S424" s="15">
        <f t="shared" si="283"/>
        <v>122367000</v>
      </c>
      <c r="T424" s="14">
        <f t="shared" si="263"/>
        <v>1724000</v>
      </c>
      <c r="U424" s="14">
        <f t="shared" si="264"/>
        <v>1112000</v>
      </c>
      <c r="V424" s="14">
        <f t="shared" si="265"/>
        <v>2133000</v>
      </c>
      <c r="W424" s="14">
        <f t="shared" si="266"/>
        <v>1376000</v>
      </c>
      <c r="X424" s="70">
        <v>1</v>
      </c>
      <c r="Y424" s="14">
        <f t="shared" si="267"/>
        <v>1112000</v>
      </c>
      <c r="Z424" s="15">
        <f t="shared" si="268"/>
        <v>1376000</v>
      </c>
      <c r="AA424" s="57">
        <v>176323120</v>
      </c>
      <c r="AB424" s="57">
        <v>62594523.392812371</v>
      </c>
      <c r="AC424" s="15">
        <f t="shared" si="245"/>
        <v>113728596.60718763</v>
      </c>
      <c r="AD424" s="14">
        <f t="shared" si="269"/>
        <v>15525880</v>
      </c>
      <c r="AE424" s="15">
        <f t="shared" si="270"/>
        <v>15525880</v>
      </c>
      <c r="AF424" s="70">
        <v>1.008</v>
      </c>
      <c r="AG424" s="70">
        <v>0</v>
      </c>
      <c r="AH424" s="14">
        <f t="shared" si="246"/>
        <v>15650087.040000001</v>
      </c>
      <c r="AI424" s="15">
        <f t="shared" si="247"/>
        <v>15650087.040000001</v>
      </c>
      <c r="AJ424" s="16">
        <f t="shared" si="271"/>
        <v>0.5</v>
      </c>
      <c r="AK424" s="71">
        <v>3</v>
      </c>
      <c r="AL424" s="72">
        <v>5.2555040428474031E-2</v>
      </c>
      <c r="AM424" s="18">
        <f t="shared" si="248"/>
        <v>0.99786808492638468</v>
      </c>
      <c r="AN424" s="14">
        <f t="shared" si="272"/>
        <v>1373066.4848587054</v>
      </c>
      <c r="AO424" s="15">
        <f t="shared" si="273"/>
        <v>1373066.4848587054</v>
      </c>
      <c r="AP424" s="16">
        <f t="shared" si="274"/>
        <v>0.5</v>
      </c>
      <c r="AQ424" s="19">
        <f t="shared" si="275"/>
        <v>3</v>
      </c>
      <c r="AR424" s="17">
        <f t="shared" si="276"/>
        <v>5.2555040428474031E-2</v>
      </c>
      <c r="AS424" s="18">
        <f t="shared" si="249"/>
        <v>0.99786808492638468</v>
      </c>
      <c r="AT424" s="73">
        <v>0.88711254583132626</v>
      </c>
      <c r="AU424" s="14">
        <f t="shared" si="250"/>
        <v>13853790.351199709</v>
      </c>
      <c r="AV424" s="15">
        <f t="shared" si="280"/>
        <v>13853790.351199709</v>
      </c>
      <c r="AW424" s="74">
        <v>9.5000737699733079E-2</v>
      </c>
      <c r="AX424" s="14">
        <f t="shared" si="251"/>
        <v>1486769.813865032</v>
      </c>
      <c r="AY424" s="15">
        <f t="shared" si="252"/>
        <v>1316120.3033014166</v>
      </c>
      <c r="AZ424" s="75">
        <v>4.8999999999999998E-3</v>
      </c>
      <c r="BA424" s="20">
        <f t="shared" si="253"/>
        <v>76076.811999999991</v>
      </c>
      <c r="BB424" s="20">
        <f t="shared" si="254"/>
        <v>75914.622697744591</v>
      </c>
      <c r="BC424" s="20">
        <f t="shared" si="255"/>
        <v>76076.811999999991</v>
      </c>
      <c r="BD424" s="21">
        <f t="shared" si="256"/>
        <v>75914.622697744591</v>
      </c>
      <c r="BE424" s="20">
        <f t="shared" si="277"/>
        <v>15836933.665865034</v>
      </c>
      <c r="BF424" s="20">
        <f t="shared" si="281"/>
        <v>13872758.792340165</v>
      </c>
      <c r="BG424" s="22">
        <f t="shared" si="284"/>
        <v>8638403.3928123713</v>
      </c>
      <c r="BH424" s="22">
        <f t="shared" si="257"/>
        <v>-5234355.3995277938</v>
      </c>
      <c r="BI424" s="53">
        <v>1</v>
      </c>
      <c r="BJ424" s="22">
        <f t="shared" si="278"/>
        <v>7198530.2730526626</v>
      </c>
      <c r="BK424" s="22">
        <f t="shared" si="279"/>
        <v>5234355.3995277938</v>
      </c>
      <c r="BL424" s="23">
        <f t="shared" si="282"/>
        <v>13872758.792340165</v>
      </c>
    </row>
    <row r="425" spans="1:64" hidden="1" x14ac:dyDescent="0.25">
      <c r="A425" s="53">
        <v>4</v>
      </c>
      <c r="B425" s="53" t="s">
        <v>63</v>
      </c>
      <c r="C425" s="54" t="s">
        <v>64</v>
      </c>
      <c r="D425" s="54">
        <v>45626</v>
      </c>
      <c r="E425" s="55" t="s">
        <v>68</v>
      </c>
      <c r="F425" s="55" t="s">
        <v>66</v>
      </c>
      <c r="G425" s="56">
        <v>2025</v>
      </c>
      <c r="H425" s="57">
        <v>88378000</v>
      </c>
      <c r="I425" s="14">
        <f t="shared" si="258"/>
        <v>115453191.71029964</v>
      </c>
      <c r="J425" s="67">
        <v>203831191.71029964</v>
      </c>
      <c r="K425" s="57">
        <v>31373000</v>
      </c>
      <c r="L425" s="14">
        <f t="shared" si="259"/>
        <v>42498757.95485194</v>
      </c>
      <c r="M425" s="67">
        <v>73871757.95485194</v>
      </c>
      <c r="N425" s="14">
        <f t="shared" si="260"/>
        <v>57005000</v>
      </c>
      <c r="O425" s="14">
        <f t="shared" si="261"/>
        <v>72954433.755447701</v>
      </c>
      <c r="P425" s="15">
        <f t="shared" si="262"/>
        <v>129959433.7554477</v>
      </c>
      <c r="Q425" s="57">
        <v>74844000</v>
      </c>
      <c r="R425" s="57">
        <v>26568000</v>
      </c>
      <c r="S425" s="15">
        <f t="shared" si="283"/>
        <v>48276000</v>
      </c>
      <c r="T425" s="14">
        <f t="shared" si="263"/>
        <v>13534000</v>
      </c>
      <c r="U425" s="14">
        <f t="shared" si="264"/>
        <v>8729000</v>
      </c>
      <c r="V425" s="14">
        <f t="shared" si="265"/>
        <v>128987191.71029964</v>
      </c>
      <c r="W425" s="14">
        <f t="shared" si="266"/>
        <v>81683433.755447701</v>
      </c>
      <c r="X425" s="70">
        <v>0</v>
      </c>
      <c r="Y425" s="14">
        <f t="shared" si="267"/>
        <v>0</v>
      </c>
      <c r="Z425" s="15">
        <f t="shared" si="268"/>
        <v>0</v>
      </c>
      <c r="AA425" s="57">
        <v>0</v>
      </c>
      <c r="AB425" s="57">
        <v>0</v>
      </c>
      <c r="AC425" s="15">
        <f t="shared" si="245"/>
        <v>0</v>
      </c>
      <c r="AD425" s="14">
        <f t="shared" si="269"/>
        <v>203831191.71029964</v>
      </c>
      <c r="AE425" s="15">
        <f t="shared" si="270"/>
        <v>0</v>
      </c>
      <c r="AF425" s="70">
        <v>0</v>
      </c>
      <c r="AG425" s="70">
        <v>0</v>
      </c>
      <c r="AH425" s="14">
        <f t="shared" si="246"/>
        <v>0</v>
      </c>
      <c r="AI425" s="15">
        <f t="shared" si="247"/>
        <v>0</v>
      </c>
      <c r="AJ425" s="16">
        <f t="shared" si="271"/>
        <v>7</v>
      </c>
      <c r="AK425" s="71">
        <v>9</v>
      </c>
      <c r="AL425" s="72">
        <v>5.2555040428474031E-2</v>
      </c>
      <c r="AM425" s="18">
        <f t="shared" si="248"/>
        <v>0.97056328314524454</v>
      </c>
      <c r="AN425" s="14">
        <f t="shared" si="272"/>
        <v>79278941.644264415</v>
      </c>
      <c r="AO425" s="15">
        <f t="shared" si="273"/>
        <v>0</v>
      </c>
      <c r="AP425" s="16">
        <f t="shared" si="274"/>
        <v>7</v>
      </c>
      <c r="AQ425" s="19">
        <f t="shared" si="275"/>
        <v>9</v>
      </c>
      <c r="AR425" s="17">
        <f t="shared" si="276"/>
        <v>5.2555040428474031E-2</v>
      </c>
      <c r="AS425" s="18">
        <f t="shared" si="249"/>
        <v>0.97056328314524454</v>
      </c>
      <c r="AT425" s="73">
        <v>0.88711254583132626</v>
      </c>
      <c r="AU425" s="14">
        <f t="shared" si="250"/>
        <v>0</v>
      </c>
      <c r="AV425" s="15">
        <f t="shared" si="280"/>
        <v>0</v>
      </c>
      <c r="AW425" s="74">
        <v>0</v>
      </c>
      <c r="AX425" s="14">
        <f t="shared" si="251"/>
        <v>0</v>
      </c>
      <c r="AY425" s="15">
        <f t="shared" si="252"/>
        <v>0</v>
      </c>
      <c r="AZ425" s="75">
        <v>0</v>
      </c>
      <c r="BA425" s="20">
        <f t="shared" si="253"/>
        <v>0</v>
      </c>
      <c r="BB425" s="20">
        <f t="shared" si="254"/>
        <v>0</v>
      </c>
      <c r="BC425" s="20">
        <f t="shared" si="255"/>
        <v>0</v>
      </c>
      <c r="BD425" s="21">
        <f t="shared" si="256"/>
        <v>0</v>
      </c>
      <c r="BE425" s="20">
        <f t="shared" si="277"/>
        <v>0</v>
      </c>
      <c r="BF425" s="20">
        <f t="shared" si="281"/>
        <v>0</v>
      </c>
      <c r="BG425" s="22">
        <f t="shared" si="284"/>
        <v>48276000</v>
      </c>
      <c r="BH425" s="22">
        <f t="shared" si="257"/>
        <v>48276000</v>
      </c>
      <c r="BI425" s="53">
        <v>0</v>
      </c>
      <c r="BJ425" s="22">
        <f t="shared" si="278"/>
        <v>0</v>
      </c>
      <c r="BK425" s="22">
        <f t="shared" si="279"/>
        <v>0</v>
      </c>
      <c r="BL425" s="23">
        <f t="shared" si="282"/>
        <v>48276000</v>
      </c>
    </row>
    <row r="426" spans="1:64" hidden="1" x14ac:dyDescent="0.25">
      <c r="A426" s="53">
        <v>4</v>
      </c>
      <c r="B426" s="53" t="s">
        <v>63</v>
      </c>
      <c r="C426" s="54" t="s">
        <v>64</v>
      </c>
      <c r="D426" s="54">
        <v>45626</v>
      </c>
      <c r="E426" s="55" t="s">
        <v>69</v>
      </c>
      <c r="F426" s="55" t="s">
        <v>66</v>
      </c>
      <c r="G426" s="56">
        <v>2023</v>
      </c>
      <c r="H426" s="57">
        <v>18170333</v>
      </c>
      <c r="I426" s="14">
        <f t="shared" si="258"/>
        <v>0</v>
      </c>
      <c r="J426" s="67">
        <v>18170333</v>
      </c>
      <c r="K426" s="57">
        <v>6688113</v>
      </c>
      <c r="L426" s="14">
        <f t="shared" si="259"/>
        <v>0</v>
      </c>
      <c r="M426" s="67">
        <v>6688113</v>
      </c>
      <c r="N426" s="14">
        <f t="shared" si="260"/>
        <v>11482220</v>
      </c>
      <c r="O426" s="14">
        <f t="shared" si="261"/>
        <v>0</v>
      </c>
      <c r="P426" s="15">
        <f t="shared" si="262"/>
        <v>11482220</v>
      </c>
      <c r="Q426" s="57">
        <v>18170333</v>
      </c>
      <c r="R426" s="57">
        <v>6688113</v>
      </c>
      <c r="S426" s="15">
        <f t="shared" si="283"/>
        <v>11482220</v>
      </c>
      <c r="T426" s="14">
        <f t="shared" si="263"/>
        <v>0</v>
      </c>
      <c r="U426" s="14">
        <f t="shared" si="264"/>
        <v>0</v>
      </c>
      <c r="V426" s="14">
        <f t="shared" si="265"/>
        <v>0</v>
      </c>
      <c r="W426" s="14">
        <f t="shared" si="266"/>
        <v>0</v>
      </c>
      <c r="X426" s="70">
        <v>1</v>
      </c>
      <c r="Y426" s="14">
        <f t="shared" si="267"/>
        <v>0</v>
      </c>
      <c r="Z426" s="15">
        <f t="shared" si="268"/>
        <v>0</v>
      </c>
      <c r="AA426" s="57">
        <v>18170333</v>
      </c>
      <c r="AB426" s="57">
        <v>6688113</v>
      </c>
      <c r="AC426" s="15">
        <f t="shared" si="245"/>
        <v>11482220</v>
      </c>
      <c r="AD426" s="14">
        <f t="shared" si="269"/>
        <v>0</v>
      </c>
      <c r="AE426" s="15">
        <f t="shared" si="270"/>
        <v>0</v>
      </c>
      <c r="AF426" s="70">
        <v>0.95899999999999996</v>
      </c>
      <c r="AG426" s="70">
        <v>0</v>
      </c>
      <c r="AH426" s="14">
        <f t="shared" si="246"/>
        <v>0</v>
      </c>
      <c r="AI426" s="15">
        <f t="shared" si="247"/>
        <v>0</v>
      </c>
      <c r="AJ426" s="16">
        <f t="shared" si="271"/>
        <v>0</v>
      </c>
      <c r="AK426" s="71">
        <v>0</v>
      </c>
      <c r="AL426" s="72">
        <v>0</v>
      </c>
      <c r="AM426" s="18">
        <f t="shared" si="248"/>
        <v>1</v>
      </c>
      <c r="AN426" s="14">
        <f t="shared" si="272"/>
        <v>0</v>
      </c>
      <c r="AO426" s="15">
        <f t="shared" si="273"/>
        <v>0</v>
      </c>
      <c r="AP426" s="16">
        <f t="shared" si="274"/>
        <v>0</v>
      </c>
      <c r="AQ426" s="19">
        <f t="shared" si="275"/>
        <v>0</v>
      </c>
      <c r="AR426" s="17">
        <f t="shared" si="276"/>
        <v>0</v>
      </c>
      <c r="AS426" s="18">
        <f t="shared" si="249"/>
        <v>1</v>
      </c>
      <c r="AT426" s="73">
        <v>0.87745652235414018</v>
      </c>
      <c r="AU426" s="14">
        <f t="shared" si="250"/>
        <v>0</v>
      </c>
      <c r="AV426" s="15">
        <f t="shared" si="280"/>
        <v>0</v>
      </c>
      <c r="AW426" s="74">
        <v>0.10999396599513919</v>
      </c>
      <c r="AX426" s="14">
        <f t="shared" si="251"/>
        <v>0</v>
      </c>
      <c r="AY426" s="15">
        <f t="shared" si="252"/>
        <v>0</v>
      </c>
      <c r="AZ426" s="75">
        <v>2.58E-2</v>
      </c>
      <c r="BA426" s="20">
        <f t="shared" si="253"/>
        <v>0</v>
      </c>
      <c r="BB426" s="20">
        <f t="shared" si="254"/>
        <v>0</v>
      </c>
      <c r="BC426" s="20">
        <f t="shared" si="255"/>
        <v>0</v>
      </c>
      <c r="BD426" s="21">
        <f t="shared" si="256"/>
        <v>0</v>
      </c>
      <c r="BE426" s="20">
        <f t="shared" si="277"/>
        <v>0</v>
      </c>
      <c r="BF426" s="20">
        <f t="shared" si="281"/>
        <v>0</v>
      </c>
      <c r="BG426" s="22">
        <f t="shared" si="284"/>
        <v>0</v>
      </c>
      <c r="BH426" s="22">
        <f t="shared" si="257"/>
        <v>0</v>
      </c>
      <c r="BI426" s="53">
        <v>1</v>
      </c>
      <c r="BJ426" s="22">
        <f t="shared" si="278"/>
        <v>0</v>
      </c>
      <c r="BK426" s="22">
        <f t="shared" si="279"/>
        <v>0</v>
      </c>
      <c r="BL426" s="23">
        <f t="shared" si="282"/>
        <v>0</v>
      </c>
    </row>
    <row r="427" spans="1:64" hidden="1" x14ac:dyDescent="0.25">
      <c r="A427" s="53">
        <v>4</v>
      </c>
      <c r="B427" s="53" t="s">
        <v>63</v>
      </c>
      <c r="C427" s="54" t="s">
        <v>64</v>
      </c>
      <c r="D427" s="54">
        <v>45626</v>
      </c>
      <c r="E427" s="55" t="s">
        <v>69</v>
      </c>
      <c r="F427" s="55" t="s">
        <v>66</v>
      </c>
      <c r="G427" s="56">
        <v>2024</v>
      </c>
      <c r="H427" s="57">
        <v>23082000</v>
      </c>
      <c r="I427" s="14">
        <f t="shared" si="258"/>
        <v>2000</v>
      </c>
      <c r="J427" s="67">
        <v>23084000</v>
      </c>
      <c r="K427" s="57">
        <v>9578000</v>
      </c>
      <c r="L427" s="14">
        <f t="shared" si="259"/>
        <v>1000</v>
      </c>
      <c r="M427" s="67">
        <v>9579000</v>
      </c>
      <c r="N427" s="14">
        <f t="shared" si="260"/>
        <v>13504000</v>
      </c>
      <c r="O427" s="14">
        <f t="shared" si="261"/>
        <v>1000</v>
      </c>
      <c r="P427" s="15">
        <f t="shared" si="262"/>
        <v>13505000</v>
      </c>
      <c r="Q427" s="57">
        <v>22968000</v>
      </c>
      <c r="R427" s="57">
        <v>9531000</v>
      </c>
      <c r="S427" s="15">
        <f t="shared" si="283"/>
        <v>13437000</v>
      </c>
      <c r="T427" s="14">
        <f t="shared" si="263"/>
        <v>114000</v>
      </c>
      <c r="U427" s="14">
        <f t="shared" si="264"/>
        <v>67000</v>
      </c>
      <c r="V427" s="14">
        <f t="shared" si="265"/>
        <v>116000</v>
      </c>
      <c r="W427" s="14">
        <f t="shared" si="266"/>
        <v>68000</v>
      </c>
      <c r="X427" s="70">
        <v>1</v>
      </c>
      <c r="Y427" s="14">
        <f t="shared" si="267"/>
        <v>67000</v>
      </c>
      <c r="Z427" s="15">
        <f t="shared" si="268"/>
        <v>68000</v>
      </c>
      <c r="AA427" s="57">
        <v>21365609</v>
      </c>
      <c r="AB427" s="57">
        <v>8865774.3264015261</v>
      </c>
      <c r="AC427" s="15">
        <f t="shared" si="245"/>
        <v>12499834.673598474</v>
      </c>
      <c r="AD427" s="14">
        <f t="shared" si="269"/>
        <v>1718391</v>
      </c>
      <c r="AE427" s="15">
        <f t="shared" si="270"/>
        <v>1718391</v>
      </c>
      <c r="AF427" s="70">
        <v>0.95399999999999996</v>
      </c>
      <c r="AG427" s="70">
        <v>0</v>
      </c>
      <c r="AH427" s="14">
        <f t="shared" si="246"/>
        <v>1639345.014</v>
      </c>
      <c r="AI427" s="15">
        <f t="shared" si="247"/>
        <v>1639345.014</v>
      </c>
      <c r="AJ427" s="16">
        <f t="shared" si="271"/>
        <v>0.5</v>
      </c>
      <c r="AK427" s="71">
        <v>3</v>
      </c>
      <c r="AL427" s="72">
        <v>5.2555040428474031E-2</v>
      </c>
      <c r="AM427" s="18">
        <f t="shared" si="248"/>
        <v>0.99786808492638468</v>
      </c>
      <c r="AN427" s="14">
        <f t="shared" si="272"/>
        <v>67855.029774994153</v>
      </c>
      <c r="AO427" s="15">
        <f t="shared" si="273"/>
        <v>67855.029774994153</v>
      </c>
      <c r="AP427" s="16">
        <f t="shared" si="274"/>
        <v>0.5</v>
      </c>
      <c r="AQ427" s="19">
        <f t="shared" si="275"/>
        <v>3</v>
      </c>
      <c r="AR427" s="17">
        <f t="shared" si="276"/>
        <v>5.2555040428474031E-2</v>
      </c>
      <c r="AS427" s="18">
        <f t="shared" si="249"/>
        <v>0.99786808492638468</v>
      </c>
      <c r="AT427" s="73">
        <v>0.87745652235414018</v>
      </c>
      <c r="AU427" s="14">
        <f t="shared" si="250"/>
        <v>1435387.3132111989</v>
      </c>
      <c r="AV427" s="15">
        <f t="shared" si="280"/>
        <v>1435387.3132111989</v>
      </c>
      <c r="AW427" s="74">
        <v>0.10999396599513919</v>
      </c>
      <c r="AX427" s="14">
        <f t="shared" si="251"/>
        <v>180318.05972421699</v>
      </c>
      <c r="AY427" s="15">
        <f t="shared" si="252"/>
        <v>157883.94331920682</v>
      </c>
      <c r="AZ427" s="75">
        <v>2.58E-2</v>
      </c>
      <c r="BA427" s="20">
        <f t="shared" si="253"/>
        <v>44334.487800000003</v>
      </c>
      <c r="BB427" s="20">
        <f t="shared" si="254"/>
        <v>44239.97043717817</v>
      </c>
      <c r="BC427" s="20">
        <f t="shared" si="255"/>
        <v>44334.487800000003</v>
      </c>
      <c r="BD427" s="21">
        <f t="shared" si="256"/>
        <v>44239.97043717817</v>
      </c>
      <c r="BE427" s="20">
        <f t="shared" si="277"/>
        <v>1795997.561524217</v>
      </c>
      <c r="BF427" s="20">
        <f t="shared" si="281"/>
        <v>1569656.1971925898</v>
      </c>
      <c r="BG427" s="22">
        <f t="shared" si="284"/>
        <v>937165.32640152611</v>
      </c>
      <c r="BH427" s="22">
        <f t="shared" si="257"/>
        <v>-632490.87079106364</v>
      </c>
      <c r="BI427" s="53">
        <v>1</v>
      </c>
      <c r="BJ427" s="22">
        <f t="shared" si="278"/>
        <v>858832.23512269091</v>
      </c>
      <c r="BK427" s="22">
        <f t="shared" si="279"/>
        <v>632490.87079106364</v>
      </c>
      <c r="BL427" s="23">
        <f t="shared" si="282"/>
        <v>1569656.1971925898</v>
      </c>
    </row>
    <row r="428" spans="1:64" hidden="1" x14ac:dyDescent="0.25">
      <c r="A428" s="53">
        <v>4</v>
      </c>
      <c r="B428" s="53" t="s">
        <v>63</v>
      </c>
      <c r="C428" s="54" t="s">
        <v>64</v>
      </c>
      <c r="D428" s="54">
        <v>45626</v>
      </c>
      <c r="E428" s="55" t="s">
        <v>69</v>
      </c>
      <c r="F428" s="55" t="s">
        <v>66</v>
      </c>
      <c r="G428" s="56">
        <v>2025</v>
      </c>
      <c r="H428" s="57">
        <v>10321000</v>
      </c>
      <c r="I428" s="14">
        <f t="shared" si="258"/>
        <v>14707868.106492154</v>
      </c>
      <c r="J428" s="67">
        <v>25028868.106492154</v>
      </c>
      <c r="K428" s="57">
        <v>4283000</v>
      </c>
      <c r="L428" s="14">
        <f t="shared" si="259"/>
        <v>6718431.062227428</v>
      </c>
      <c r="M428" s="67">
        <v>11001431.062227428</v>
      </c>
      <c r="N428" s="14">
        <f t="shared" si="260"/>
        <v>6038000</v>
      </c>
      <c r="O428" s="14">
        <f t="shared" si="261"/>
        <v>7989437.0442647263</v>
      </c>
      <c r="P428" s="15">
        <f t="shared" si="262"/>
        <v>14027437.044264726</v>
      </c>
      <c r="Q428" s="57">
        <v>8919000</v>
      </c>
      <c r="R428" s="57">
        <v>3701000</v>
      </c>
      <c r="S428" s="15">
        <f t="shared" si="283"/>
        <v>5218000</v>
      </c>
      <c r="T428" s="14">
        <f t="shared" si="263"/>
        <v>1402000</v>
      </c>
      <c r="U428" s="14">
        <f t="shared" si="264"/>
        <v>820000</v>
      </c>
      <c r="V428" s="14">
        <f t="shared" si="265"/>
        <v>16109868.106492154</v>
      </c>
      <c r="W428" s="14">
        <f t="shared" si="266"/>
        <v>8809437.0442647263</v>
      </c>
      <c r="X428" s="70">
        <v>0</v>
      </c>
      <c r="Y428" s="14">
        <f t="shared" si="267"/>
        <v>0</v>
      </c>
      <c r="Z428" s="15">
        <f t="shared" si="268"/>
        <v>0</v>
      </c>
      <c r="AA428" s="57">
        <v>0</v>
      </c>
      <c r="AB428" s="57">
        <v>0</v>
      </c>
      <c r="AC428" s="15">
        <f t="shared" si="245"/>
        <v>0</v>
      </c>
      <c r="AD428" s="14">
        <f t="shared" si="269"/>
        <v>25028868.106492154</v>
      </c>
      <c r="AE428" s="15">
        <f t="shared" si="270"/>
        <v>0</v>
      </c>
      <c r="AF428" s="70">
        <v>0</v>
      </c>
      <c r="AG428" s="70">
        <v>0</v>
      </c>
      <c r="AH428" s="14">
        <f t="shared" si="246"/>
        <v>0</v>
      </c>
      <c r="AI428" s="15">
        <f t="shared" si="247"/>
        <v>0</v>
      </c>
      <c r="AJ428" s="16">
        <f t="shared" si="271"/>
        <v>7</v>
      </c>
      <c r="AK428" s="71">
        <v>9</v>
      </c>
      <c r="AL428" s="72">
        <v>5.2555040428474031E-2</v>
      </c>
      <c r="AM428" s="18">
        <f t="shared" si="248"/>
        <v>0.97056328314524454</v>
      </c>
      <c r="AN428" s="14">
        <f t="shared" si="272"/>
        <v>8550116.1403429117</v>
      </c>
      <c r="AO428" s="15">
        <f t="shared" si="273"/>
        <v>0</v>
      </c>
      <c r="AP428" s="16">
        <f t="shared" si="274"/>
        <v>7</v>
      </c>
      <c r="AQ428" s="19">
        <f t="shared" si="275"/>
        <v>9</v>
      </c>
      <c r="AR428" s="17">
        <f t="shared" si="276"/>
        <v>5.2555040428474031E-2</v>
      </c>
      <c r="AS428" s="18">
        <f t="shared" si="249"/>
        <v>0.97056328314524454</v>
      </c>
      <c r="AT428" s="73">
        <v>0.87745652235414018</v>
      </c>
      <c r="AU428" s="14">
        <f t="shared" si="250"/>
        <v>0</v>
      </c>
      <c r="AV428" s="15">
        <f t="shared" si="280"/>
        <v>0</v>
      </c>
      <c r="AW428" s="74">
        <v>0</v>
      </c>
      <c r="AX428" s="14">
        <f t="shared" si="251"/>
        <v>0</v>
      </c>
      <c r="AY428" s="15">
        <f t="shared" si="252"/>
        <v>0</v>
      </c>
      <c r="AZ428" s="75">
        <v>0</v>
      </c>
      <c r="BA428" s="20">
        <f t="shared" si="253"/>
        <v>0</v>
      </c>
      <c r="BB428" s="20">
        <f t="shared" si="254"/>
        <v>0</v>
      </c>
      <c r="BC428" s="20">
        <f t="shared" si="255"/>
        <v>0</v>
      </c>
      <c r="BD428" s="21">
        <f t="shared" si="256"/>
        <v>0</v>
      </c>
      <c r="BE428" s="20">
        <f t="shared" si="277"/>
        <v>0</v>
      </c>
      <c r="BF428" s="20">
        <f t="shared" si="281"/>
        <v>0</v>
      </c>
      <c r="BG428" s="22">
        <f t="shared" si="284"/>
        <v>5218000</v>
      </c>
      <c r="BH428" s="22">
        <f t="shared" si="257"/>
        <v>5218000</v>
      </c>
      <c r="BI428" s="53">
        <v>0</v>
      </c>
      <c r="BJ428" s="22">
        <f t="shared" si="278"/>
        <v>0</v>
      </c>
      <c r="BK428" s="22">
        <f t="shared" si="279"/>
        <v>0</v>
      </c>
      <c r="BL428" s="23">
        <f t="shared" si="282"/>
        <v>5218000</v>
      </c>
    </row>
    <row r="429" spans="1:64" hidden="1" x14ac:dyDescent="0.25">
      <c r="A429" s="53">
        <v>4</v>
      </c>
      <c r="B429" s="53" t="s">
        <v>63</v>
      </c>
      <c r="C429" s="54" t="s">
        <v>64</v>
      </c>
      <c r="D429" s="54">
        <v>45626</v>
      </c>
      <c r="E429" s="55" t="s">
        <v>70</v>
      </c>
      <c r="F429" s="55" t="s">
        <v>66</v>
      </c>
      <c r="G429" s="56">
        <v>2023</v>
      </c>
      <c r="H429" s="57">
        <v>24441269</v>
      </c>
      <c r="I429" s="14">
        <f t="shared" si="258"/>
        <v>0</v>
      </c>
      <c r="J429" s="67">
        <v>24441269</v>
      </c>
      <c r="K429" s="57">
        <v>8271812</v>
      </c>
      <c r="L429" s="14">
        <f t="shared" si="259"/>
        <v>0</v>
      </c>
      <c r="M429" s="67">
        <v>8271812</v>
      </c>
      <c r="N429" s="14">
        <f t="shared" si="260"/>
        <v>16169457</v>
      </c>
      <c r="O429" s="14">
        <f t="shared" si="261"/>
        <v>0</v>
      </c>
      <c r="P429" s="15">
        <f t="shared" si="262"/>
        <v>16169457</v>
      </c>
      <c r="Q429" s="57">
        <v>24441269</v>
      </c>
      <c r="R429" s="57">
        <v>8271812</v>
      </c>
      <c r="S429" s="15">
        <f t="shared" si="283"/>
        <v>16169457</v>
      </c>
      <c r="T429" s="14">
        <f t="shared" si="263"/>
        <v>0</v>
      </c>
      <c r="U429" s="14">
        <f t="shared" si="264"/>
        <v>0</v>
      </c>
      <c r="V429" s="14">
        <f t="shared" si="265"/>
        <v>0</v>
      </c>
      <c r="W429" s="14">
        <f t="shared" si="266"/>
        <v>0</v>
      </c>
      <c r="X429" s="70">
        <v>1</v>
      </c>
      <c r="Y429" s="14">
        <f t="shared" si="267"/>
        <v>0</v>
      </c>
      <c r="Z429" s="15">
        <f t="shared" si="268"/>
        <v>0</v>
      </c>
      <c r="AA429" s="57">
        <v>24441269</v>
      </c>
      <c r="AB429" s="57">
        <v>8271812</v>
      </c>
      <c r="AC429" s="15">
        <f t="shared" si="245"/>
        <v>16169457</v>
      </c>
      <c r="AD429" s="14">
        <f t="shared" si="269"/>
        <v>0</v>
      </c>
      <c r="AE429" s="15">
        <f t="shared" si="270"/>
        <v>0</v>
      </c>
      <c r="AF429" s="70">
        <v>1.0209999999999999</v>
      </c>
      <c r="AG429" s="70">
        <v>0</v>
      </c>
      <c r="AH429" s="14">
        <f t="shared" si="246"/>
        <v>0</v>
      </c>
      <c r="AI429" s="15">
        <f t="shared" si="247"/>
        <v>0</v>
      </c>
      <c r="AJ429" s="16">
        <f t="shared" si="271"/>
        <v>0</v>
      </c>
      <c r="AK429" s="71">
        <v>0</v>
      </c>
      <c r="AL429" s="72">
        <v>0</v>
      </c>
      <c r="AM429" s="18">
        <f t="shared" si="248"/>
        <v>1</v>
      </c>
      <c r="AN429" s="14">
        <f t="shared" si="272"/>
        <v>0</v>
      </c>
      <c r="AO429" s="15">
        <f t="shared" si="273"/>
        <v>0</v>
      </c>
      <c r="AP429" s="16">
        <f t="shared" si="274"/>
        <v>0</v>
      </c>
      <c r="AQ429" s="19">
        <f t="shared" si="275"/>
        <v>0</v>
      </c>
      <c r="AR429" s="17">
        <f t="shared" si="276"/>
        <v>0</v>
      </c>
      <c r="AS429" s="18">
        <f t="shared" si="249"/>
        <v>1</v>
      </c>
      <c r="AT429" s="73">
        <v>0.86200560565592232</v>
      </c>
      <c r="AU429" s="14">
        <f t="shared" si="250"/>
        <v>0</v>
      </c>
      <c r="AV429" s="15">
        <f t="shared" si="280"/>
        <v>0</v>
      </c>
      <c r="AW429" s="74">
        <v>8.839848032475417E-2</v>
      </c>
      <c r="AX429" s="14">
        <f t="shared" si="251"/>
        <v>0</v>
      </c>
      <c r="AY429" s="15">
        <f t="shared" si="252"/>
        <v>0</v>
      </c>
      <c r="AZ429" s="75">
        <v>1.35E-2</v>
      </c>
      <c r="BA429" s="20">
        <f t="shared" si="253"/>
        <v>0</v>
      </c>
      <c r="BB429" s="20">
        <f t="shared" si="254"/>
        <v>0</v>
      </c>
      <c r="BC429" s="20">
        <f t="shared" si="255"/>
        <v>0</v>
      </c>
      <c r="BD429" s="21">
        <f t="shared" si="256"/>
        <v>0</v>
      </c>
      <c r="BE429" s="20">
        <f t="shared" si="277"/>
        <v>0</v>
      </c>
      <c r="BF429" s="20">
        <f t="shared" si="281"/>
        <v>0</v>
      </c>
      <c r="BG429" s="22">
        <f t="shared" si="284"/>
        <v>0</v>
      </c>
      <c r="BH429" s="22">
        <f t="shared" si="257"/>
        <v>0</v>
      </c>
      <c r="BI429" s="53">
        <v>1</v>
      </c>
      <c r="BJ429" s="22">
        <f t="shared" si="278"/>
        <v>0</v>
      </c>
      <c r="BK429" s="22">
        <f t="shared" si="279"/>
        <v>0</v>
      </c>
      <c r="BL429" s="23">
        <f t="shared" si="282"/>
        <v>0</v>
      </c>
    </row>
    <row r="430" spans="1:64" hidden="1" x14ac:dyDescent="0.25">
      <c r="A430" s="53">
        <v>4</v>
      </c>
      <c r="B430" s="53" t="s">
        <v>63</v>
      </c>
      <c r="C430" s="54" t="s">
        <v>64</v>
      </c>
      <c r="D430" s="54">
        <v>45626</v>
      </c>
      <c r="E430" s="55" t="s">
        <v>70</v>
      </c>
      <c r="F430" s="55" t="s">
        <v>66</v>
      </c>
      <c r="G430" s="56">
        <v>2024</v>
      </c>
      <c r="H430" s="57">
        <v>30801000</v>
      </c>
      <c r="I430" s="14">
        <f t="shared" si="258"/>
        <v>341000</v>
      </c>
      <c r="J430" s="67">
        <v>31142000</v>
      </c>
      <c r="K430" s="57">
        <v>11058000</v>
      </c>
      <c r="L430" s="14">
        <f t="shared" si="259"/>
        <v>122000</v>
      </c>
      <c r="M430" s="67">
        <v>11180000</v>
      </c>
      <c r="N430" s="14">
        <f t="shared" si="260"/>
        <v>19743000</v>
      </c>
      <c r="O430" s="14">
        <f t="shared" si="261"/>
        <v>219000</v>
      </c>
      <c r="P430" s="15">
        <f t="shared" si="262"/>
        <v>19962000</v>
      </c>
      <c r="Q430" s="57">
        <v>29743000</v>
      </c>
      <c r="R430" s="57">
        <v>10678000</v>
      </c>
      <c r="S430" s="15">
        <f t="shared" si="283"/>
        <v>19065000</v>
      </c>
      <c r="T430" s="14">
        <f t="shared" si="263"/>
        <v>1058000</v>
      </c>
      <c r="U430" s="14">
        <f t="shared" si="264"/>
        <v>678000</v>
      </c>
      <c r="V430" s="14">
        <f t="shared" si="265"/>
        <v>1399000</v>
      </c>
      <c r="W430" s="14">
        <f t="shared" si="266"/>
        <v>897000</v>
      </c>
      <c r="X430" s="70">
        <v>1</v>
      </c>
      <c r="Y430" s="14">
        <f t="shared" si="267"/>
        <v>678000</v>
      </c>
      <c r="Z430" s="15">
        <f t="shared" si="268"/>
        <v>897000</v>
      </c>
      <c r="AA430" s="57">
        <v>27408696</v>
      </c>
      <c r="AB430" s="57">
        <v>9840114.2939514946</v>
      </c>
      <c r="AC430" s="15">
        <f t="shared" si="245"/>
        <v>17568581.706048504</v>
      </c>
      <c r="AD430" s="14">
        <f t="shared" si="269"/>
        <v>3733304</v>
      </c>
      <c r="AE430" s="15">
        <f t="shared" si="270"/>
        <v>3733304</v>
      </c>
      <c r="AF430" s="70">
        <v>1.0209999999999999</v>
      </c>
      <c r="AG430" s="70">
        <v>0</v>
      </c>
      <c r="AH430" s="14">
        <f t="shared" si="246"/>
        <v>3811703.3839999996</v>
      </c>
      <c r="AI430" s="15">
        <f t="shared" si="247"/>
        <v>3811703.3839999996</v>
      </c>
      <c r="AJ430" s="16">
        <f t="shared" si="271"/>
        <v>0.5</v>
      </c>
      <c r="AK430" s="71">
        <v>3</v>
      </c>
      <c r="AL430" s="72">
        <v>5.2555040428474031E-2</v>
      </c>
      <c r="AM430" s="18">
        <f t="shared" si="248"/>
        <v>0.99786808492638468</v>
      </c>
      <c r="AN430" s="14">
        <f t="shared" si="272"/>
        <v>895087.67217896704</v>
      </c>
      <c r="AO430" s="15">
        <f t="shared" si="273"/>
        <v>895087.67217896704</v>
      </c>
      <c r="AP430" s="16">
        <f t="shared" si="274"/>
        <v>0.5</v>
      </c>
      <c r="AQ430" s="19">
        <f t="shared" si="275"/>
        <v>3</v>
      </c>
      <c r="AR430" s="17">
        <f t="shared" si="276"/>
        <v>5.2555040428474031E-2</v>
      </c>
      <c r="AS430" s="18">
        <f t="shared" si="249"/>
        <v>0.99786808492638468</v>
      </c>
      <c r="AT430" s="73">
        <v>0.86200560565592232</v>
      </c>
      <c r="AU430" s="14">
        <f t="shared" si="250"/>
        <v>3278704.8301025797</v>
      </c>
      <c r="AV430" s="15">
        <f t="shared" si="280"/>
        <v>3278704.8301025797</v>
      </c>
      <c r="AW430" s="74">
        <v>8.839848032475417E-2</v>
      </c>
      <c r="AX430" s="14">
        <f t="shared" si="251"/>
        <v>336948.78659432282</v>
      </c>
      <c r="AY430" s="15">
        <f t="shared" si="252"/>
        <v>289832.52441449935</v>
      </c>
      <c r="AZ430" s="75">
        <v>1.35E-2</v>
      </c>
      <c r="BA430" s="20">
        <f t="shared" si="253"/>
        <v>50399.603999999999</v>
      </c>
      <c r="BB430" s="20">
        <f t="shared" si="254"/>
        <v>50292.156324528158</v>
      </c>
      <c r="BC430" s="20">
        <f t="shared" si="255"/>
        <v>50399.603999999999</v>
      </c>
      <c r="BD430" s="21">
        <f t="shared" si="256"/>
        <v>50292.156324528158</v>
      </c>
      <c r="BE430" s="20">
        <f t="shared" si="277"/>
        <v>3302051.7745943228</v>
      </c>
      <c r="BF430" s="20">
        <f t="shared" si="281"/>
        <v>2723741.8386626402</v>
      </c>
      <c r="BG430" s="22">
        <f t="shared" si="284"/>
        <v>1496418.2939514965</v>
      </c>
      <c r="BH430" s="22">
        <f t="shared" si="257"/>
        <v>-1227323.5447111437</v>
      </c>
      <c r="BI430" s="53">
        <v>1</v>
      </c>
      <c r="BJ430" s="22">
        <f t="shared" si="278"/>
        <v>1805633.4806428263</v>
      </c>
      <c r="BK430" s="22">
        <f t="shared" si="279"/>
        <v>1227323.5447111437</v>
      </c>
      <c r="BL430" s="23">
        <f t="shared" si="282"/>
        <v>2723741.8386626402</v>
      </c>
    </row>
    <row r="431" spans="1:64" hidden="1" x14ac:dyDescent="0.25">
      <c r="A431" s="53">
        <v>4</v>
      </c>
      <c r="B431" s="53" t="s">
        <v>63</v>
      </c>
      <c r="C431" s="54" t="s">
        <v>64</v>
      </c>
      <c r="D431" s="54">
        <v>45626</v>
      </c>
      <c r="E431" s="55" t="s">
        <v>70</v>
      </c>
      <c r="F431" s="55" t="s">
        <v>66</v>
      </c>
      <c r="G431" s="56">
        <v>2025</v>
      </c>
      <c r="H431" s="57">
        <v>12737000</v>
      </c>
      <c r="I431" s="14">
        <f t="shared" si="258"/>
        <v>16550212.103479598</v>
      </c>
      <c r="J431" s="67">
        <v>29287212.103479598</v>
      </c>
      <c r="K431" s="57">
        <v>4573000</v>
      </c>
      <c r="L431" s="14">
        <f t="shared" si="259"/>
        <v>6287027.2183884401</v>
      </c>
      <c r="M431" s="67">
        <v>10860027.21838844</v>
      </c>
      <c r="N431" s="14">
        <f t="shared" si="260"/>
        <v>8164000</v>
      </c>
      <c r="O431" s="14">
        <f t="shared" si="261"/>
        <v>10263184.885091158</v>
      </c>
      <c r="P431" s="15">
        <f t="shared" si="262"/>
        <v>18427184.885091156</v>
      </c>
      <c r="Q431" s="57">
        <v>11696000</v>
      </c>
      <c r="R431" s="57">
        <v>4199000</v>
      </c>
      <c r="S431" s="15">
        <f t="shared" si="283"/>
        <v>7497000</v>
      </c>
      <c r="T431" s="14">
        <f t="shared" si="263"/>
        <v>1041000</v>
      </c>
      <c r="U431" s="14">
        <f t="shared" si="264"/>
        <v>667000</v>
      </c>
      <c r="V431" s="14">
        <f t="shared" si="265"/>
        <v>17591212.103479598</v>
      </c>
      <c r="W431" s="14">
        <f t="shared" si="266"/>
        <v>10930184.885091156</v>
      </c>
      <c r="X431" s="70">
        <v>0</v>
      </c>
      <c r="Y431" s="14">
        <f t="shared" si="267"/>
        <v>0</v>
      </c>
      <c r="Z431" s="15">
        <f t="shared" si="268"/>
        <v>0</v>
      </c>
      <c r="AA431" s="57">
        <v>0</v>
      </c>
      <c r="AB431" s="57">
        <v>0</v>
      </c>
      <c r="AC431" s="15">
        <f t="shared" si="245"/>
        <v>0</v>
      </c>
      <c r="AD431" s="14">
        <f t="shared" si="269"/>
        <v>29287212.103479598</v>
      </c>
      <c r="AE431" s="15">
        <f t="shared" si="270"/>
        <v>0</v>
      </c>
      <c r="AF431" s="70">
        <v>0</v>
      </c>
      <c r="AG431" s="70">
        <v>0</v>
      </c>
      <c r="AH431" s="14">
        <f t="shared" si="246"/>
        <v>0</v>
      </c>
      <c r="AI431" s="15">
        <f t="shared" si="247"/>
        <v>0</v>
      </c>
      <c r="AJ431" s="16">
        <f t="shared" si="271"/>
        <v>7</v>
      </c>
      <c r="AK431" s="71">
        <v>9</v>
      </c>
      <c r="AL431" s="72">
        <v>5.2555040428474031E-2</v>
      </c>
      <c r="AM431" s="18">
        <f t="shared" si="248"/>
        <v>0.97056328314524454</v>
      </c>
      <c r="AN431" s="14">
        <f t="shared" si="272"/>
        <v>10608436.1274586</v>
      </c>
      <c r="AO431" s="15">
        <f t="shared" si="273"/>
        <v>0</v>
      </c>
      <c r="AP431" s="16">
        <f t="shared" si="274"/>
        <v>7</v>
      </c>
      <c r="AQ431" s="19">
        <f t="shared" si="275"/>
        <v>9</v>
      </c>
      <c r="AR431" s="17">
        <f t="shared" si="276"/>
        <v>5.2555040428474031E-2</v>
      </c>
      <c r="AS431" s="18">
        <f t="shared" si="249"/>
        <v>0.97056328314524454</v>
      </c>
      <c r="AT431" s="73">
        <v>0.86200560565592232</v>
      </c>
      <c r="AU431" s="14">
        <f t="shared" si="250"/>
        <v>0</v>
      </c>
      <c r="AV431" s="15">
        <f t="shared" si="280"/>
        <v>0</v>
      </c>
      <c r="AW431" s="74">
        <v>0</v>
      </c>
      <c r="AX431" s="14">
        <f t="shared" si="251"/>
        <v>0</v>
      </c>
      <c r="AY431" s="15">
        <f t="shared" si="252"/>
        <v>0</v>
      </c>
      <c r="AZ431" s="75">
        <v>0</v>
      </c>
      <c r="BA431" s="20">
        <f t="shared" si="253"/>
        <v>0</v>
      </c>
      <c r="BB431" s="20">
        <f t="shared" si="254"/>
        <v>0</v>
      </c>
      <c r="BC431" s="20">
        <f t="shared" si="255"/>
        <v>0</v>
      </c>
      <c r="BD431" s="21">
        <f t="shared" si="256"/>
        <v>0</v>
      </c>
      <c r="BE431" s="20">
        <f t="shared" si="277"/>
        <v>0</v>
      </c>
      <c r="BF431" s="20">
        <f t="shared" si="281"/>
        <v>0</v>
      </c>
      <c r="BG431" s="22">
        <f t="shared" si="284"/>
        <v>7497000</v>
      </c>
      <c r="BH431" s="22">
        <f t="shared" si="257"/>
        <v>7497000</v>
      </c>
      <c r="BI431" s="53">
        <v>0</v>
      </c>
      <c r="BJ431" s="22">
        <f t="shared" si="278"/>
        <v>0</v>
      </c>
      <c r="BK431" s="22">
        <f t="shared" si="279"/>
        <v>0</v>
      </c>
      <c r="BL431" s="23">
        <f t="shared" si="282"/>
        <v>7497000</v>
      </c>
    </row>
    <row r="432" spans="1:64" hidden="1" x14ac:dyDescent="0.25">
      <c r="A432" s="53">
        <v>4</v>
      </c>
      <c r="B432" s="53" t="s">
        <v>63</v>
      </c>
      <c r="C432" s="54" t="s">
        <v>64</v>
      </c>
      <c r="D432" s="54">
        <v>45626</v>
      </c>
      <c r="E432" s="55" t="s">
        <v>71</v>
      </c>
      <c r="F432" s="55" t="s">
        <v>66</v>
      </c>
      <c r="G432" s="56">
        <v>2023</v>
      </c>
      <c r="H432" s="57">
        <v>4220254</v>
      </c>
      <c r="I432" s="14">
        <f t="shared" si="258"/>
        <v>0</v>
      </c>
      <c r="J432" s="67">
        <v>4220254</v>
      </c>
      <c r="K432" s="57">
        <v>1334830</v>
      </c>
      <c r="L432" s="14">
        <f t="shared" si="259"/>
        <v>0</v>
      </c>
      <c r="M432" s="67">
        <v>1334830</v>
      </c>
      <c r="N432" s="14">
        <f t="shared" si="260"/>
        <v>2885424</v>
      </c>
      <c r="O432" s="14">
        <f t="shared" si="261"/>
        <v>0</v>
      </c>
      <c r="P432" s="15">
        <f t="shared" si="262"/>
        <v>2885424</v>
      </c>
      <c r="Q432" s="57">
        <v>4220254</v>
      </c>
      <c r="R432" s="57">
        <v>1334830</v>
      </c>
      <c r="S432" s="15">
        <f t="shared" si="283"/>
        <v>2885424</v>
      </c>
      <c r="T432" s="14">
        <f t="shared" si="263"/>
        <v>0</v>
      </c>
      <c r="U432" s="14">
        <f t="shared" si="264"/>
        <v>0</v>
      </c>
      <c r="V432" s="14">
        <f t="shared" si="265"/>
        <v>0</v>
      </c>
      <c r="W432" s="14">
        <f t="shared" si="266"/>
        <v>0</v>
      </c>
      <c r="X432" s="70">
        <v>1</v>
      </c>
      <c r="Y432" s="14">
        <f t="shared" si="267"/>
        <v>0</v>
      </c>
      <c r="Z432" s="15">
        <f t="shared" si="268"/>
        <v>0</v>
      </c>
      <c r="AA432" s="57">
        <v>4220254</v>
      </c>
      <c r="AB432" s="57">
        <v>1334830</v>
      </c>
      <c r="AC432" s="15">
        <f t="shared" si="245"/>
        <v>2885424</v>
      </c>
      <c r="AD432" s="14">
        <f t="shared" si="269"/>
        <v>0</v>
      </c>
      <c r="AE432" s="15">
        <f t="shared" si="270"/>
        <v>0</v>
      </c>
      <c r="AF432" s="70">
        <v>1</v>
      </c>
      <c r="AG432" s="70">
        <v>0</v>
      </c>
      <c r="AH432" s="14">
        <f t="shared" si="246"/>
        <v>0</v>
      </c>
      <c r="AI432" s="15">
        <f t="shared" si="247"/>
        <v>0</v>
      </c>
      <c r="AJ432" s="16">
        <f t="shared" si="271"/>
        <v>0</v>
      </c>
      <c r="AK432" s="71">
        <v>0</v>
      </c>
      <c r="AL432" s="72">
        <v>0</v>
      </c>
      <c r="AM432" s="18">
        <f t="shared" si="248"/>
        <v>1</v>
      </c>
      <c r="AN432" s="14">
        <f t="shared" si="272"/>
        <v>0</v>
      </c>
      <c r="AO432" s="15">
        <f t="shared" si="273"/>
        <v>0</v>
      </c>
      <c r="AP432" s="16">
        <f t="shared" si="274"/>
        <v>0</v>
      </c>
      <c r="AQ432" s="19">
        <f t="shared" si="275"/>
        <v>0</v>
      </c>
      <c r="AR432" s="17">
        <f t="shared" si="276"/>
        <v>0</v>
      </c>
      <c r="AS432" s="18">
        <f t="shared" si="249"/>
        <v>1</v>
      </c>
      <c r="AT432" s="73">
        <v>0.89014911840146116</v>
      </c>
      <c r="AU432" s="14">
        <f t="shared" si="250"/>
        <v>0</v>
      </c>
      <c r="AV432" s="15">
        <f t="shared" si="280"/>
        <v>0</v>
      </c>
      <c r="AW432" s="74">
        <v>7.3309423347455327E-2</v>
      </c>
      <c r="AX432" s="14">
        <f t="shared" si="251"/>
        <v>0</v>
      </c>
      <c r="AY432" s="15">
        <f t="shared" si="252"/>
        <v>0</v>
      </c>
      <c r="AZ432" s="75">
        <v>1.9599999999999999E-2</v>
      </c>
      <c r="BA432" s="20">
        <f t="shared" si="253"/>
        <v>0</v>
      </c>
      <c r="BB432" s="20">
        <f t="shared" si="254"/>
        <v>0</v>
      </c>
      <c r="BC432" s="20">
        <f t="shared" si="255"/>
        <v>0</v>
      </c>
      <c r="BD432" s="21">
        <f t="shared" si="256"/>
        <v>0</v>
      </c>
      <c r="BE432" s="20">
        <f t="shared" si="277"/>
        <v>0</v>
      </c>
      <c r="BF432" s="20">
        <f t="shared" si="281"/>
        <v>0</v>
      </c>
      <c r="BG432" s="22">
        <f t="shared" si="284"/>
        <v>0</v>
      </c>
      <c r="BH432" s="22">
        <f t="shared" si="257"/>
        <v>0</v>
      </c>
      <c r="BI432" s="53">
        <v>1</v>
      </c>
      <c r="BJ432" s="22">
        <f t="shared" si="278"/>
        <v>0</v>
      </c>
      <c r="BK432" s="22">
        <f t="shared" si="279"/>
        <v>0</v>
      </c>
      <c r="BL432" s="23">
        <f t="shared" si="282"/>
        <v>0</v>
      </c>
    </row>
    <row r="433" spans="1:64" hidden="1" x14ac:dyDescent="0.25">
      <c r="A433" s="53">
        <v>4</v>
      </c>
      <c r="B433" s="53" t="s">
        <v>63</v>
      </c>
      <c r="C433" s="54" t="s">
        <v>64</v>
      </c>
      <c r="D433" s="54">
        <v>45626</v>
      </c>
      <c r="E433" s="55" t="s">
        <v>71</v>
      </c>
      <c r="F433" s="55" t="s">
        <v>66</v>
      </c>
      <c r="G433" s="56">
        <v>2024</v>
      </c>
      <c r="H433" s="57">
        <v>3910000</v>
      </c>
      <c r="I433" s="14">
        <f t="shared" si="258"/>
        <v>0</v>
      </c>
      <c r="J433" s="67">
        <v>3910000</v>
      </c>
      <c r="K433" s="57">
        <v>1381000</v>
      </c>
      <c r="L433" s="14">
        <f t="shared" si="259"/>
        <v>0</v>
      </c>
      <c r="M433" s="67">
        <v>1381000</v>
      </c>
      <c r="N433" s="14">
        <f t="shared" si="260"/>
        <v>2529000</v>
      </c>
      <c r="O433" s="14">
        <f t="shared" si="261"/>
        <v>0</v>
      </c>
      <c r="P433" s="15">
        <f t="shared" si="262"/>
        <v>2529000</v>
      </c>
      <c r="Q433" s="57">
        <v>3810000</v>
      </c>
      <c r="R433" s="57">
        <v>1346000</v>
      </c>
      <c r="S433" s="15">
        <f t="shared" si="283"/>
        <v>2464000</v>
      </c>
      <c r="T433" s="14">
        <f t="shared" si="263"/>
        <v>100000</v>
      </c>
      <c r="U433" s="14">
        <f t="shared" si="264"/>
        <v>65000</v>
      </c>
      <c r="V433" s="14">
        <f t="shared" si="265"/>
        <v>100000</v>
      </c>
      <c r="W433" s="14">
        <f t="shared" si="266"/>
        <v>65000</v>
      </c>
      <c r="X433" s="70">
        <v>1</v>
      </c>
      <c r="Y433" s="14">
        <f t="shared" si="267"/>
        <v>65000</v>
      </c>
      <c r="Z433" s="15">
        <f t="shared" si="268"/>
        <v>65000</v>
      </c>
      <c r="AA433" s="57">
        <v>3523029</v>
      </c>
      <c r="AB433" s="57">
        <v>1244323.0304347826</v>
      </c>
      <c r="AC433" s="15">
        <f t="shared" si="245"/>
        <v>2278705.9695652174</v>
      </c>
      <c r="AD433" s="14">
        <f t="shared" si="269"/>
        <v>386971</v>
      </c>
      <c r="AE433" s="15">
        <f t="shared" si="270"/>
        <v>386971</v>
      </c>
      <c r="AF433" s="70">
        <v>1</v>
      </c>
      <c r="AG433" s="70">
        <v>0</v>
      </c>
      <c r="AH433" s="14">
        <f t="shared" si="246"/>
        <v>386971</v>
      </c>
      <c r="AI433" s="15">
        <f t="shared" si="247"/>
        <v>386971</v>
      </c>
      <c r="AJ433" s="16">
        <f t="shared" si="271"/>
        <v>0.5</v>
      </c>
      <c r="AK433" s="71">
        <v>3</v>
      </c>
      <c r="AL433" s="72">
        <v>5.2555040428474031E-2</v>
      </c>
      <c r="AM433" s="18">
        <f t="shared" si="248"/>
        <v>0.99786808492638468</v>
      </c>
      <c r="AN433" s="14">
        <f t="shared" si="272"/>
        <v>64861.425520215002</v>
      </c>
      <c r="AO433" s="15">
        <f t="shared" si="273"/>
        <v>64861.425520215002</v>
      </c>
      <c r="AP433" s="16">
        <f t="shared" si="274"/>
        <v>0.5</v>
      </c>
      <c r="AQ433" s="19">
        <f t="shared" si="275"/>
        <v>3</v>
      </c>
      <c r="AR433" s="17">
        <f t="shared" si="276"/>
        <v>5.2555040428474031E-2</v>
      </c>
      <c r="AS433" s="18">
        <f t="shared" si="249"/>
        <v>0.99786808492638468</v>
      </c>
      <c r="AT433" s="73">
        <v>0.89014911840146116</v>
      </c>
      <c r="AU433" s="14">
        <f t="shared" si="250"/>
        <v>343727.53099176771</v>
      </c>
      <c r="AV433" s="15">
        <f t="shared" si="280"/>
        <v>343727.53099176771</v>
      </c>
      <c r="AW433" s="74">
        <v>7.3309423347455327E-2</v>
      </c>
      <c r="AX433" s="14">
        <f t="shared" si="251"/>
        <v>28368.620862188134</v>
      </c>
      <c r="AY433" s="15">
        <f t="shared" si="252"/>
        <v>25198.467085651071</v>
      </c>
      <c r="AZ433" s="75">
        <v>1.9599999999999999E-2</v>
      </c>
      <c r="BA433" s="20">
        <f t="shared" si="253"/>
        <v>7584.6315999999997</v>
      </c>
      <c r="BB433" s="20">
        <f t="shared" si="254"/>
        <v>7568.4618095641408</v>
      </c>
      <c r="BC433" s="20">
        <f t="shared" si="255"/>
        <v>7584.6315999999997</v>
      </c>
      <c r="BD433" s="21">
        <f t="shared" si="256"/>
        <v>7568.4618095641408</v>
      </c>
      <c r="BE433" s="20">
        <f t="shared" si="277"/>
        <v>357924.25246218813</v>
      </c>
      <c r="BF433" s="20">
        <f t="shared" si="281"/>
        <v>311633.03436676791</v>
      </c>
      <c r="BG433" s="22">
        <f t="shared" si="284"/>
        <v>185294.03043478262</v>
      </c>
      <c r="BH433" s="22">
        <f t="shared" si="257"/>
        <v>-126339.00393198529</v>
      </c>
      <c r="BI433" s="53">
        <v>1</v>
      </c>
      <c r="BJ433" s="22">
        <f t="shared" si="278"/>
        <v>172630.22202740551</v>
      </c>
      <c r="BK433" s="22">
        <f t="shared" si="279"/>
        <v>126339.00393198529</v>
      </c>
      <c r="BL433" s="23">
        <f t="shared" si="282"/>
        <v>311633.03436676791</v>
      </c>
    </row>
    <row r="434" spans="1:64" hidden="1" x14ac:dyDescent="0.25">
      <c r="A434" s="53">
        <v>4</v>
      </c>
      <c r="B434" s="53" t="s">
        <v>63</v>
      </c>
      <c r="C434" s="54" t="s">
        <v>64</v>
      </c>
      <c r="D434" s="54">
        <v>45626</v>
      </c>
      <c r="E434" s="55" t="s">
        <v>71</v>
      </c>
      <c r="F434" s="55" t="s">
        <v>66</v>
      </c>
      <c r="G434" s="56">
        <v>2025</v>
      </c>
      <c r="H434" s="57">
        <v>1521000</v>
      </c>
      <c r="I434" s="14">
        <f t="shared" si="258"/>
        <v>2388999.9999999995</v>
      </c>
      <c r="J434" s="67">
        <v>3909999.9999999995</v>
      </c>
      <c r="K434" s="57">
        <v>538000</v>
      </c>
      <c r="L434" s="14">
        <f t="shared" si="259"/>
        <v>842999.99999999977</v>
      </c>
      <c r="M434" s="67">
        <v>1380999.9999999998</v>
      </c>
      <c r="N434" s="14">
        <f t="shared" si="260"/>
        <v>983000</v>
      </c>
      <c r="O434" s="14">
        <f t="shared" si="261"/>
        <v>1545999.9999999998</v>
      </c>
      <c r="P434" s="15">
        <f t="shared" si="262"/>
        <v>2529000</v>
      </c>
      <c r="Q434" s="57">
        <v>1422000</v>
      </c>
      <c r="R434" s="57">
        <v>503000</v>
      </c>
      <c r="S434" s="15">
        <f t="shared" si="283"/>
        <v>919000</v>
      </c>
      <c r="T434" s="14">
        <f t="shared" si="263"/>
        <v>99000</v>
      </c>
      <c r="U434" s="14">
        <f t="shared" si="264"/>
        <v>64000</v>
      </c>
      <c r="V434" s="14">
        <f t="shared" si="265"/>
        <v>2487999.9999999995</v>
      </c>
      <c r="W434" s="14">
        <f t="shared" si="266"/>
        <v>1610000</v>
      </c>
      <c r="X434" s="70">
        <v>0</v>
      </c>
      <c r="Y434" s="14">
        <f t="shared" si="267"/>
        <v>0</v>
      </c>
      <c r="Z434" s="15">
        <f t="shared" si="268"/>
        <v>0</v>
      </c>
      <c r="AA434" s="57">
        <v>0</v>
      </c>
      <c r="AB434" s="57">
        <v>0</v>
      </c>
      <c r="AC434" s="15">
        <f t="shared" si="245"/>
        <v>0</v>
      </c>
      <c r="AD434" s="14">
        <f t="shared" si="269"/>
        <v>3909999.9999999995</v>
      </c>
      <c r="AE434" s="15">
        <f t="shared" si="270"/>
        <v>0</v>
      </c>
      <c r="AF434" s="70">
        <v>0</v>
      </c>
      <c r="AG434" s="70">
        <v>0</v>
      </c>
      <c r="AH434" s="14">
        <f t="shared" si="246"/>
        <v>0</v>
      </c>
      <c r="AI434" s="15">
        <f t="shared" si="247"/>
        <v>0</v>
      </c>
      <c r="AJ434" s="16">
        <f t="shared" si="271"/>
        <v>7</v>
      </c>
      <c r="AK434" s="71">
        <v>9</v>
      </c>
      <c r="AL434" s="72">
        <v>5.2555040428474031E-2</v>
      </c>
      <c r="AM434" s="18">
        <f t="shared" si="248"/>
        <v>0.97056328314524454</v>
      </c>
      <c r="AN434" s="14">
        <f t="shared" si="272"/>
        <v>1562606.8858638436</v>
      </c>
      <c r="AO434" s="15">
        <f t="shared" si="273"/>
        <v>0</v>
      </c>
      <c r="AP434" s="16">
        <f t="shared" si="274"/>
        <v>7</v>
      </c>
      <c r="AQ434" s="19">
        <f t="shared" si="275"/>
        <v>9</v>
      </c>
      <c r="AR434" s="17">
        <f t="shared" si="276"/>
        <v>5.2555040428474031E-2</v>
      </c>
      <c r="AS434" s="18">
        <f t="shared" si="249"/>
        <v>0.97056328314524454</v>
      </c>
      <c r="AT434" s="73">
        <v>0.89014911840146116</v>
      </c>
      <c r="AU434" s="14">
        <f t="shared" si="250"/>
        <v>0</v>
      </c>
      <c r="AV434" s="15">
        <f t="shared" si="280"/>
        <v>0</v>
      </c>
      <c r="AW434" s="74">
        <v>0</v>
      </c>
      <c r="AX434" s="14">
        <f t="shared" si="251"/>
        <v>0</v>
      </c>
      <c r="AY434" s="15">
        <f t="shared" si="252"/>
        <v>0</v>
      </c>
      <c r="AZ434" s="75">
        <v>0</v>
      </c>
      <c r="BA434" s="20">
        <f t="shared" si="253"/>
        <v>0</v>
      </c>
      <c r="BB434" s="20">
        <f t="shared" si="254"/>
        <v>0</v>
      </c>
      <c r="BC434" s="20">
        <f t="shared" si="255"/>
        <v>0</v>
      </c>
      <c r="BD434" s="21">
        <f t="shared" si="256"/>
        <v>0</v>
      </c>
      <c r="BE434" s="20">
        <f t="shared" si="277"/>
        <v>0</v>
      </c>
      <c r="BF434" s="20">
        <f t="shared" si="281"/>
        <v>0</v>
      </c>
      <c r="BG434" s="22">
        <f t="shared" si="284"/>
        <v>919000</v>
      </c>
      <c r="BH434" s="22">
        <f t="shared" si="257"/>
        <v>919000</v>
      </c>
      <c r="BI434" s="53">
        <v>0</v>
      </c>
      <c r="BJ434" s="22">
        <f t="shared" si="278"/>
        <v>0</v>
      </c>
      <c r="BK434" s="22">
        <f t="shared" si="279"/>
        <v>0</v>
      </c>
      <c r="BL434" s="23">
        <f t="shared" si="282"/>
        <v>919000</v>
      </c>
    </row>
  </sheetData>
  <autoFilter ref="A1:BL434">
    <filterColumn colId="3">
      <filters>
        <dateGroupItem year="2023" month="3" dateTimeGrouping="month"/>
      </filters>
    </filterColumn>
  </autoFilter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LRC - 202303 PROJ</vt:lpstr>
    </vt:vector>
  </TitlesOfParts>
  <Company>Insurance Bureau of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Charters, Nick</dc:creator>
  <cp:lastModifiedBy>Charters, Nick</cp:lastModifiedBy>
  <dcterms:created xsi:type="dcterms:W3CDTF">2023-02-16T17:10:52Z</dcterms:created>
  <dcterms:modified xsi:type="dcterms:W3CDTF">2023-02-16T17:24:24Z</dcterms:modified>
</cp:coreProperties>
</file>